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55" tabRatio="601" activeTab="5"/>
  </bookViews>
  <sheets>
    <sheet name="Tajekoztato" sheetId="1" r:id="rId1"/>
    <sheet name="Adatok" sheetId="2" r:id="rId2"/>
    <sheet name="Fedlap" sheetId="3" r:id="rId3"/>
    <sheet name="Eszkozok" sheetId="4" r:id="rId4"/>
    <sheet name="Forrasok" sheetId="5" r:id="rId5"/>
    <sheet name="Eredmeny" sheetId="6" r:id="rId6"/>
    <sheet name="Mutatok" sheetId="7" r:id="rId7"/>
    <sheet name="Targyi" sheetId="8" r:id="rId8"/>
    <sheet name="Ecs" sheetId="9" r:id="rId9"/>
  </sheets>
  <definedNames>
    <definedName name="A__EREDMÉNYKIMUTATÁS">#REF!</definedName>
    <definedName name="Adat1Pügy.">#REF!</definedName>
    <definedName name="AdatCéltartalékTábla">#REF!</definedName>
    <definedName name="AdatSajátTőkeTábla">#REF!</definedName>
    <definedName name="B__EREDMÉNYKIMUTATÁS">#REF!</definedName>
    <definedName name="Egyéb_bev_Tábla">#REF!</definedName>
    <definedName name="Egyéb_költs_Tábla">#REF!</definedName>
    <definedName name="Egyéb_köv_Tábla">#REF!</definedName>
    <definedName name="Egyéb_ráford_Tábla">#REF!</definedName>
    <definedName name="Egyéb_Rövlej_Tábla">#REF!</definedName>
    <definedName name="Eredmény_és_jövedelem">#REF!</definedName>
    <definedName name="Költségszerkezet">#REF!</definedName>
    <definedName name="MÉRLEG_Eszközök__aktívák">#REF!</definedName>
    <definedName name="MÉRLEG_Források__passzívák">#REF!</definedName>
    <definedName name="NémetEredmA">#REF!</definedName>
    <definedName name="NémetEredmB">#REF!</definedName>
    <definedName name="NémetEszköz">#REF!</definedName>
    <definedName name="NémetForrás">#REF!</definedName>
    <definedName name="_xlnm.Print_Titles" localSheetId="8">'Ecs'!$1:$6</definedName>
    <definedName name="_xlnm.Print_Titles" localSheetId="7">'Targyi'!$1:$6</definedName>
    <definedName name="_xlnm.Print_Area" localSheetId="8">'Ecs'!$A$1:$N$18</definedName>
    <definedName name="_xlnm.Print_Area" localSheetId="3">'Eszkozok'!$A$1:$X$44</definedName>
    <definedName name="_xlnm.Print_Area" localSheetId="2">'Fedlap'!$A$1:$Y$59</definedName>
    <definedName name="_xlnm.Print_Area" localSheetId="4">'Forrasok'!$A$1:$X$45</definedName>
    <definedName name="_xlnm.Print_Area" localSheetId="6">'Mutatok'!$A$1:$E$43</definedName>
    <definedName name="_xlnm.Print_Area" localSheetId="0">'Tajekoztato'!$B$1:$B$22</definedName>
    <definedName name="_xlnm.Print_Area" localSheetId="7">'Targyi'!$A$1:$N$33</definedName>
    <definedName name="PénzeszközTábla">#REF!</definedName>
    <definedName name="Pénzügyi_helyz.___A">#REF!</definedName>
    <definedName name="Pénzügyi_helyz.___B">#REF!</definedName>
    <definedName name="Tárgyi_Eszköz_Állomány">#REF!</definedName>
    <definedName name="Vagyoni_helyzet">#REF!</definedName>
    <definedName name="wrn.Proba." localSheetId="8" hidden="1">{#N/A,#N/A,TRUE,"A1";#N/A,#N/A,TRUE,"A2";#N/A,#N/A,TRUE,"B1"}</definedName>
    <definedName name="wrn.Proba." hidden="1">{#N/A,#N/A,TRUE,"A1";#N/A,#N/A,TRUE,"A2";#N/A,#N/A,TRUE,"B1"}</definedName>
    <definedName name="Z_4B045BE1_4017_11D5_90DD_00C0DFE70D47_.wvu.PrintArea" localSheetId="5" hidden="1">'Eredmeny'!$B$1:$X$80</definedName>
    <definedName name="Z_4B045BE1_4017_11D5_90DD_00C0DFE70D47_.wvu.PrintArea" localSheetId="3" hidden="1">'Eszkozok'!$B$1:$X$42</definedName>
    <definedName name="Z_4B045BE1_4017_11D5_90DD_00C0DFE70D47_.wvu.PrintArea" localSheetId="2" hidden="1">'Fedlap'!$B$1:$Y$61</definedName>
    <definedName name="Z_4B045BE1_4017_11D5_90DD_00C0DFE70D47_.wvu.PrintArea" localSheetId="4" hidden="1">'Forrasok'!$B$1:$X$42</definedName>
  </definedNames>
  <calcPr fullCalcOnLoad="1"/>
</workbook>
</file>

<file path=xl/sharedStrings.xml><?xml version="1.0" encoding="utf-8"?>
<sst xmlns="http://schemas.openxmlformats.org/spreadsheetml/2006/main" count="384" uniqueCount="270">
  <si>
    <t>Statisztikai számjel</t>
  </si>
  <si>
    <t>Cégjegyzék szám</t>
  </si>
  <si>
    <t>ezer Ft-ban</t>
  </si>
  <si>
    <t>A tétel megnevezése</t>
  </si>
  <si>
    <t>Előző év</t>
  </si>
  <si>
    <t>Előző év(ek) 
módosításai</t>
  </si>
  <si>
    <t>Tárgyév</t>
  </si>
  <si>
    <t>16.</t>
  </si>
  <si>
    <t>22.</t>
  </si>
  <si>
    <t>23.</t>
  </si>
  <si>
    <t xml:space="preserve">Keltezés: </t>
  </si>
  <si>
    <t>PH.</t>
  </si>
  <si>
    <t>a vállalkozás vezetője</t>
  </si>
  <si>
    <t>(képviselője)</t>
  </si>
  <si>
    <t>I.</t>
  </si>
  <si>
    <t>II.</t>
  </si>
  <si>
    <t>III.</t>
  </si>
  <si>
    <t>IV.</t>
  </si>
  <si>
    <t>V.</t>
  </si>
  <si>
    <t>VI.</t>
  </si>
  <si>
    <t>VII.</t>
  </si>
  <si>
    <t>VIII.</t>
  </si>
  <si>
    <t>A.</t>
  </si>
  <si>
    <t>IX.</t>
  </si>
  <si>
    <t>B.</t>
  </si>
  <si>
    <t xml:space="preserve"> </t>
  </si>
  <si>
    <t>a</t>
  </si>
  <si>
    <t>b</t>
  </si>
  <si>
    <t>c</t>
  </si>
  <si>
    <t>d</t>
  </si>
  <si>
    <t>e</t>
  </si>
  <si>
    <t>10.</t>
  </si>
  <si>
    <t>11.</t>
  </si>
  <si>
    <t>15.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</si>
  <si>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</si>
  <si>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</si>
  <si>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</si>
  <si>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</si>
  <si>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</si>
  <si>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</si>
  <si>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</si>
  <si>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</si>
  <si>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</si>
  <si>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 xml:space="preserve">  </t>
  </si>
  <si>
    <t xml:space="preserve">   </t>
  </si>
  <si>
    <t>Mutató</t>
  </si>
  <si>
    <t>Képlet</t>
  </si>
  <si>
    <t>Saját tőke</t>
  </si>
  <si>
    <t>Összes forrás</t>
  </si>
  <si>
    <t>Összes eszköz</t>
  </si>
  <si>
    <t>Forgóeszközök</t>
  </si>
  <si>
    <t>2. Pénzügyi helyzet</t>
  </si>
  <si>
    <t>Cash flow</t>
  </si>
  <si>
    <t>3. Jövedelmezőség</t>
  </si>
  <si>
    <t xml:space="preserve">Árbevétel arányos </t>
  </si>
  <si>
    <t>saját tőke</t>
  </si>
  <si>
    <t>Adózott erdmény</t>
  </si>
  <si>
    <t>jegyzett tőke</t>
  </si>
  <si>
    <t>Befektetett eszközök</t>
  </si>
  <si>
    <t>1.sz. melléklet</t>
  </si>
  <si>
    <t>Befektetett eszközök aránya  %</t>
  </si>
  <si>
    <t>Forgóeszközök aránya  %</t>
  </si>
  <si>
    <t>Likviditási gyorsráta  %</t>
  </si>
  <si>
    <t>Pénzügyi eredmény Eft</t>
  </si>
  <si>
    <t>jövedelmezőség  %</t>
  </si>
  <si>
    <t xml:space="preserve">         Statisztikai számjel</t>
  </si>
  <si>
    <t xml:space="preserve"> a vállalkozás megnevezése</t>
  </si>
  <si>
    <t xml:space="preserve">    </t>
  </si>
  <si>
    <t>P.H.</t>
  </si>
  <si>
    <t>Sor-szám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</si>
  <si>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</si>
  <si>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</si>
  <si>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</si>
  <si>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</si>
  <si>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</si>
  <si>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</si>
  <si>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</si>
  <si>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</si>
  <si>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</si>
  <si>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Tétel-szám</t>
  </si>
  <si>
    <t xml:space="preserve"> III. BEFEKTETETT PÉNZÜGYI ESZKÖZÖK</t>
  </si>
  <si>
    <t xml:space="preserve"> II.  TÁRGYI ESZKÖZÖK</t>
  </si>
  <si>
    <t xml:space="preserve"> I.   IMMATERIÁLIS JAVAK</t>
  </si>
  <si>
    <t xml:space="preserve"> I.   KÉSZLETEK</t>
  </si>
  <si>
    <t xml:space="preserve"> II.  KÖVETELÉSEK</t>
  </si>
  <si>
    <t xml:space="preserve"> III. ÉRTÉKPAPÍROK</t>
  </si>
  <si>
    <t xml:space="preserve"> IV. PÉNZESZKÖZÖK</t>
  </si>
  <si>
    <t xml:space="preserve"> C.  Aktív időbeli elhatárolások</t>
  </si>
  <si>
    <r>
      <t xml:space="preserve">   ESZKÖZÖK (AKTÍVÁK) ÖSSZESEN  </t>
    </r>
    <r>
      <rPr>
        <sz val="14"/>
        <color indexed="18"/>
        <rFont val="Garamond"/>
        <family val="1"/>
      </rPr>
      <t>(01.+08.+13. sor)</t>
    </r>
  </si>
  <si>
    <r>
      <t xml:space="preserve"> D.   Saját tőke </t>
    </r>
    <r>
      <rPr>
        <sz val="14"/>
        <color indexed="18"/>
        <rFont val="Garamond"/>
        <family val="1"/>
      </rPr>
      <t>(16.+18.+19.+20.+21.+22.+23. sor)</t>
    </r>
  </si>
  <si>
    <t xml:space="preserve"> E.   Céltartalékok</t>
  </si>
  <si>
    <t xml:space="preserve"> F.   Kötelezettségek (27.-28. sorok)</t>
  </si>
  <si>
    <t xml:space="preserve"> II.  HOSSZÚ LEJÁRATÚ KÖTELEZETTSÉGEK</t>
  </si>
  <si>
    <t xml:space="preserve"> III. RÖVID LEJÁRATÚ KÖTELEZETTSÉGEK</t>
  </si>
  <si>
    <t xml:space="preserve"> G.   Passzív időbeli elhatárolások</t>
  </si>
  <si>
    <t xml:space="preserve">      FORRÁSOK  ÖSSZESEN (15.+24.+25.+29. sor)</t>
  </si>
  <si>
    <t>Tőkeerősség  %</t>
  </si>
  <si>
    <t>1. Vagyoni helyzet</t>
  </si>
  <si>
    <t>Idegen tőke</t>
  </si>
  <si>
    <t>Kötelezettségek</t>
  </si>
  <si>
    <t>Saját tőke aránya  %</t>
  </si>
  <si>
    <t>Tőkefeszültségi mutató  %</t>
  </si>
  <si>
    <t>Eladósodottsági mutató  %</t>
  </si>
  <si>
    <t>Likviditási mutató  %</t>
  </si>
  <si>
    <t>Rövid lejáratú köt.</t>
  </si>
  <si>
    <t>Forgóeszk.-készletek</t>
  </si>
  <si>
    <t>Nettó árbevétel</t>
  </si>
  <si>
    <t>Eszközarányos</t>
  </si>
  <si>
    <t>Eszközök összesen</t>
  </si>
  <si>
    <t>Tőkearányos osztalék  %</t>
  </si>
  <si>
    <t>Fizetendő osztalék</t>
  </si>
  <si>
    <t>Tőkearányos</t>
  </si>
  <si>
    <t>Könyvvizsgálat  ?  I/N</t>
  </si>
  <si>
    <t>N</t>
  </si>
  <si>
    <t>Üzleti év</t>
  </si>
  <si>
    <t>AZ  IMMATERIÁLIS JAVAK ÉS TÁRGYI ESZKÖZÖK ÁLLOMÁNYVÁLTOZÁSA</t>
  </si>
  <si>
    <t>Megnevezés</t>
  </si>
  <si>
    <t>Alapítás-átszerve-zés aktivált értéke</t>
  </si>
  <si>
    <t>Kísérleti fejlesztés aktívált értéke</t>
  </si>
  <si>
    <t>Vagyoni értékű jogok</t>
  </si>
  <si>
    <t>Szellemi termékek</t>
  </si>
  <si>
    <t>Üzleti vagy cégérték</t>
  </si>
  <si>
    <t>Immate-riális javak összesen</t>
  </si>
  <si>
    <t>Ingat-lanok</t>
  </si>
  <si>
    <t>Műszaki berende-zések, gépek, járművek</t>
  </si>
  <si>
    <t>Egyéb berende-zések, felszere-lések, járművek</t>
  </si>
  <si>
    <t>Tenyész-állatok</t>
  </si>
  <si>
    <t>Beruhá-zások, felújítá-sok</t>
  </si>
  <si>
    <t>Tárgyi eszközök összesen</t>
  </si>
  <si>
    <t>Mind-összesen</t>
  </si>
  <si>
    <t>NYITÓ BRUTTÓ É.</t>
  </si>
  <si>
    <t>Vásárlás</t>
  </si>
  <si>
    <t>Apportálás</t>
  </si>
  <si>
    <t>Előállítás</t>
  </si>
  <si>
    <t>Egyéb növekedés</t>
  </si>
  <si>
    <t>Átsorolás</t>
  </si>
  <si>
    <t>Bef.len beruh. (előleg)
növekedése</t>
  </si>
  <si>
    <t>Növekedés összesen</t>
  </si>
  <si>
    <t>0-ra írás</t>
  </si>
  <si>
    <t>Selejtezés</t>
  </si>
  <si>
    <t>Eladás</t>
  </si>
  <si>
    <t>Apportba átadás</t>
  </si>
  <si>
    <t>Egyéb csökkenés</t>
  </si>
  <si>
    <t>Bef.len beruh. (előleg)
csökkenése</t>
  </si>
  <si>
    <t>Csökkenés összesen</t>
  </si>
  <si>
    <t>ZÁRÓ BRUTTÓ É.</t>
  </si>
  <si>
    <t>Nyitó é.cs.</t>
  </si>
  <si>
    <t>Növekedés</t>
  </si>
  <si>
    <t>Csökkenés</t>
  </si>
  <si>
    <t>Záró é. cs.</t>
  </si>
  <si>
    <t>NYITÓ NETTÓ É.</t>
  </si>
  <si>
    <t>ZÁRÓ NETTÓ É.</t>
  </si>
  <si>
    <t>2.sz.melléklet</t>
  </si>
  <si>
    <t xml:space="preserve">                VAGYONI, PÉNZÜGYI  ÉS  JÖVEDELMI  HELYZET</t>
  </si>
  <si>
    <t>ELSZÁMOLT  ÉRTÉKCSÖKKENÉS, LEÍRÁSI MÓDONKÉNT</t>
  </si>
  <si>
    <t>Teljesítményarányos</t>
  </si>
  <si>
    <t>Lineáris</t>
  </si>
  <si>
    <t>Terv szerinti écs.össz.</t>
  </si>
  <si>
    <t>Terven felüli écs.</t>
  </si>
  <si>
    <t>Elszámolt écs.össz.</t>
  </si>
  <si>
    <t>Degresszív</t>
  </si>
  <si>
    <t>3.sz.melléklet</t>
  </si>
  <si>
    <t xml:space="preserve">EGYSZERŰSÍTETT  ÉVES  BESZÁMOLÓ   </t>
  </si>
  <si>
    <t>A számviteli tv. hatálya alá tartozó kettős könyvvitelt vezető vállalkozások részére</t>
  </si>
  <si>
    <t>A munkát az Adatok fül alatt található táblázat feltöltésével kell kezdeni.</t>
  </si>
  <si>
    <t>Adatokkal feltölteni az Eszkozok, Forrasok, Eredmeny, Targyi és Ecs c. táblázatok sárga színű mezőit kell. Az összesen sorok automatikusan képződnek. A több helyen is megjelenő adatot csak az elsődleges keletkezési helyen kell felvinni, a többi helyre automatikusan kerül (pl. mérleg szerinti eredmény)</t>
  </si>
  <si>
    <t xml:space="preserve">                  - Szöveges rész  (a mellékelt word dokumentum szerint)</t>
  </si>
  <si>
    <t xml:space="preserve">     Fedlap</t>
  </si>
  <si>
    <t xml:space="preserve">     Eszkozok</t>
  </si>
  <si>
    <t xml:space="preserve">     Forrasok</t>
  </si>
  <si>
    <t xml:space="preserve">     Eredmeny</t>
  </si>
  <si>
    <t xml:space="preserve">     Kiegészítő melléklet:</t>
  </si>
  <si>
    <t>A komplett  Egyszerűsített éves beszámoló részei (kinyomtatandók):</t>
  </si>
  <si>
    <t>A táblázatrendszert legjobb tudásunk szerint állítottuk össze, azonban az esetleges hibákból eredő károkért felelősséget nem tudunk vállalni. Szívesen veszünk viszont bármilyen, a használhatóságot javító és az esetleges hibákat feltáró észrevételt és javaslatot.</t>
  </si>
  <si>
    <t>A táblázatrendszert kizárólag az Egzatik Kft jogosult továbbfejleszteni valamint ellenérték fejében felkínálni és forgalmazni.</t>
  </si>
  <si>
    <t>Ez a táblázatrendszer alkalmas arra, hogy segítségével gyorsan és egyszerűen készíthesse el az egyszerűsített éves beszámoló mérlegét és eredménykimutatását, valamint a kiegészítő melléklet táblázatait. (A kiegészítő melléklet szöveges részét a mellékelt word dokumentum alapján tudja elkészíteni.)</t>
  </si>
  <si>
    <t>A vállalkozás címe, telefonszáma:</t>
  </si>
  <si>
    <t>A vállalkozás megnevezése:</t>
  </si>
  <si>
    <t>Előtársasági beszámoló</t>
  </si>
  <si>
    <t>Éves zárómérleg</t>
  </si>
  <si>
    <t>A beszámoló:</t>
  </si>
  <si>
    <t>Tevékenységet lezáró mérleg</t>
  </si>
  <si>
    <t>Végelszámolási zárómérleg</t>
  </si>
  <si>
    <t>Tetszőleges elnevezés</t>
  </si>
  <si>
    <t xml:space="preserve">Lehet például: </t>
  </si>
  <si>
    <t>Időszak</t>
  </si>
  <si>
    <t>Keltezés helye</t>
  </si>
  <si>
    <t>Egyéb szükséges adatok:</t>
  </si>
  <si>
    <t>Pénzeszközök</t>
  </si>
  <si>
    <t>Eft</t>
  </si>
  <si>
    <t xml:space="preserve">               a vállalkozás címe, telefonszáma</t>
  </si>
  <si>
    <t xml:space="preserve">                  - 2.sz.melléklet: Targyi c. táblázat</t>
  </si>
  <si>
    <t xml:space="preserve">                  - 3.sz.melléklet: Ecs c. táblázat</t>
  </si>
  <si>
    <t>Egyszerűsített éves beszámoló MÉRLEGE "A" változat</t>
  </si>
  <si>
    <t>ESZKÖZÖK  (AKTÍVÁK)</t>
  </si>
  <si>
    <t>FORRÁSOK  (PASSZÍVÁK)</t>
  </si>
  <si>
    <t xml:space="preserve">                dátuma</t>
  </si>
  <si>
    <t xml:space="preserve">A Fedlap és Mutatok c. táblázatba adatot nem kell felvinni, oda azok automatikusan kerülnek.  </t>
  </si>
  <si>
    <t>Egyszerűsített éves beszámoló</t>
  </si>
  <si>
    <t>"A" EREDMÉNYKIMUTATÁSA  (összköltség eljárással)</t>
  </si>
  <si>
    <t xml:space="preserve">                  - 1.sz.melléklet: Mutatók c. táblázat</t>
  </si>
  <si>
    <t>(Eredménykimutatás: összköltség,  Mérleg: A )</t>
  </si>
  <si>
    <t>adatok eFt-ban</t>
  </si>
  <si>
    <t>EGZATIK  KFT  4300 Nyírbátor, Kenyérmező u. 1.                   Tel:42-283570, Fax:42-283323,
E-mail:zatik@axelero.hu</t>
  </si>
  <si>
    <t xml:space="preserve"> III. LEKÖTÖTT TARTALÉK</t>
  </si>
  <si>
    <t xml:space="preserve"> II. TŐKEVÁLTOZÁS</t>
  </si>
  <si>
    <t xml:space="preserve"> I. INDULÓ TŐKE</t>
  </si>
  <si>
    <t xml:space="preserve"> IV.  ÉRTÉKELÉSI TARTALÉK</t>
  </si>
  <si>
    <t xml:space="preserve"> V.   TÁRGYÉVI EREDMÉNY ALAPTEVÉKENYSÉGBŐL (közhasznú tevékenységből)</t>
  </si>
  <si>
    <t xml:space="preserve"> VI. TÁRGYÉVI EREDMÉNY VÁLLALKOZÁSI TEVÉKENYSÉGBŐL</t>
  </si>
  <si>
    <t>ÖSSZES KÖZHASZNÚ TEVÉKENYSÉG BEVÉTELE</t>
  </si>
  <si>
    <t>VÁLLALKOZÁSI TEVÉKENYSÉG BEVÉTELE</t>
  </si>
  <si>
    <t>KÖZHASZNÚ TEVÉKENYSÉGI RÁFORDÍTÁSAI</t>
  </si>
  <si>
    <t>ADÓFIZETÉSI KÖTELEZETTSÉG</t>
  </si>
  <si>
    <t>TÁRGYÉVI VÁLLALKOZÁSI EREDMÉNY</t>
  </si>
  <si>
    <t xml:space="preserve">ADÓZÁS ELŐTTI EREDMÉNY </t>
  </si>
  <si>
    <t xml:space="preserve">ÖSSZES RÁFORDÍTÁS </t>
  </si>
  <si>
    <t xml:space="preserve">ÖSSZES BEVÉTEL </t>
  </si>
  <si>
    <t>TÁRGYÉVI KÖZHASZNÚ EREDMÉNY</t>
  </si>
  <si>
    <t xml:space="preserve">EREDMÉNY ÖSSZESEN </t>
  </si>
  <si>
    <t>Egyéb szervezetek éves beszámolója</t>
  </si>
  <si>
    <t xml:space="preserve"> A.  Befektetett eszközök </t>
  </si>
  <si>
    <t xml:space="preserve"> B.   Forgóeszközök </t>
  </si>
  <si>
    <t xml:space="preserve">VÁLLALKOZÁSI TEVÉKENYSÉG KÖLTSÉGEI </t>
  </si>
  <si>
    <t>anyagjellegű ráfordítások</t>
  </si>
  <si>
    <t>pénzügyi műveletek ráfordításai</t>
  </si>
  <si>
    <t>adományok</t>
  </si>
  <si>
    <t>SZJA 1%</t>
  </si>
  <si>
    <t>TÁJÉKOZTATÓ ADATOK</t>
  </si>
  <si>
    <t xml:space="preserve">A. Személyi jellegű ráfordítások </t>
  </si>
  <si>
    <t xml:space="preserve">B. A szervezet által nyújtott támogatások </t>
  </si>
  <si>
    <t xml:space="preserve">    1. Bérköltség</t>
  </si>
  <si>
    <t xml:space="preserve">     ebből: - megbízási díjak </t>
  </si>
  <si>
    <t xml:space="preserve">    2. Személyi jellegű egyéb kifizetések </t>
  </si>
  <si>
    <t xml:space="preserve">    3. Bérjárulékok </t>
  </si>
  <si>
    <t xml:space="preserve">               - tiszteletdíjak </t>
  </si>
  <si>
    <r>
      <t xml:space="preserve">     ebből: A Korm.rend. 16 par.(5) bekezdése szerint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9"/>
        <rFont val="Garamond"/>
        <family val="1"/>
      </rPr>
      <t>__</t>
    </r>
    <r>
      <rPr>
        <sz val="14"/>
        <color indexed="18"/>
        <rFont val="Garamond"/>
        <family val="1"/>
      </rPr>
      <t>kötelezettségként elszámolt és továbbutalt, illetve átadott támogatás</t>
    </r>
  </si>
  <si>
    <t xml:space="preserve">                                                          tagdíjból származó bevétel</t>
  </si>
  <si>
    <t>közhasznú tevékenységből származó bevétel</t>
  </si>
  <si>
    <t>egyéb bevétel</t>
  </si>
  <si>
    <t>pénzügyi műveletek bevételei</t>
  </si>
  <si>
    <t xml:space="preserve">                 vállalkozási tevékenység árbevétele</t>
  </si>
  <si>
    <t xml:space="preserve">                              egyéb bevételek</t>
  </si>
  <si>
    <t xml:space="preserve">                               pénzügyi műveletek bevételei</t>
  </si>
  <si>
    <t xml:space="preserve">                      rendkívüli bevételek</t>
  </si>
  <si>
    <t>anyagjellegű ráfordítás</t>
  </si>
  <si>
    <t>személyi jellegű ráfordítás</t>
  </si>
  <si>
    <t xml:space="preserve">            értékcsökkenési leírás</t>
  </si>
  <si>
    <t xml:space="preserve">értékcsökkenési leírás </t>
  </si>
  <si>
    <t>önkormányzati támogatás, egyéb</t>
  </si>
  <si>
    <t>rendkívüli ráfordítások</t>
  </si>
  <si>
    <t xml:space="preserve">     személyi jellegű ráfordítások</t>
  </si>
  <si>
    <t>értékcsökkenési leírás</t>
  </si>
  <si>
    <t>egyéb ráfordítás</t>
  </si>
  <si>
    <t xml:space="preserve"> személyi jellegű ráfordítások</t>
  </si>
  <si>
    <t>1</t>
  </si>
  <si>
    <t>8</t>
  </si>
  <si>
    <t>2</t>
  </si>
  <si>
    <t>0</t>
  </si>
  <si>
    <t>Budapest</t>
  </si>
  <si>
    <t>rendkívüli  ráfordítás</t>
  </si>
  <si>
    <t>Éves záró mérleg</t>
  </si>
  <si>
    <t>6</t>
  </si>
  <si>
    <t>adott támogatások</t>
  </si>
  <si>
    <t>7</t>
  </si>
  <si>
    <t>5</t>
  </si>
  <si>
    <t>Szeretet és Odaadás Alapítvány</t>
  </si>
  <si>
    <t>1181.Budapest, Kossuth Lajos u.51.</t>
  </si>
  <si>
    <t>2008.01.01-2008.12.31</t>
  </si>
  <si>
    <t>2009.04.30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</si>
</sst>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Ft.&quot;;\-#,##0&quot; Ft.&quot;"/>
    <numFmt numFmtId="173" formatCode="#,##0&quot; Ft.&quot;;[Red]\-#,##0&quot; Ft.&quot;"/>
    <numFmt numFmtId="174" formatCode="#,##0.00&quot; Ft.&quot;;\-#,##0.00&quot; Ft.&quot;"/>
    <numFmt numFmtId="175" formatCode="#,##0.00&quot; Ft.&quot;;[Red]\-#,##0.00&quot; Ft.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0"/>
    <numFmt numFmtId="181" formatCode="00\."/>
    <numFmt numFmtId="182" formatCode="General\."/>
    <numFmt numFmtId="183" formatCode="0.0"/>
    <numFmt numFmtId="184" formatCode="#,##0.0"/>
    <numFmt numFmtId="185" formatCode="&quot;H-&quot;0000"/>
    <numFmt numFmtId="186" formatCode="#,##0\ &quot;Ft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-* #,##0\ _F_t_._-;\-* #,##0\ _F_t_._-;_-* &quot;-&quot;??\ _F_t_._-;_-@_-"/>
    <numFmt numFmtId="191" formatCode="#,##0\ &quot;Ft.&quot;;\-#,##0\ &quot;Ft.&quot;"/>
    <numFmt numFmtId="192" formatCode="#,##0\ &quot;Ft.&quot;;[Red]\-#,##0\ &quot;Ft.&quot;"/>
    <numFmt numFmtId="193" formatCode="#,##0.00\ &quot;Ft.&quot;;\-#,##0.00\ &quot;Ft.&quot;"/>
    <numFmt numFmtId="194" formatCode="#,##0.00\ &quot;Ft.&quot;;[Red]\-#,##0.00\ &quot;Ft.&quot;"/>
    <numFmt numFmtId="195" formatCode="_-* #,##0\ &quot;Ft.&quot;_-;\-* #,##0\ &quot;Ft.&quot;_-;_-* &quot;-&quot;\ &quot;Ft.&quot;_-;_-@_-"/>
    <numFmt numFmtId="196" formatCode="_-* #,##0\ _F_t_._-;\-* #,##0\ _F_t_._-;_-* &quot;-&quot;\ _F_t_._-;_-@_-"/>
    <numFmt numFmtId="197" formatCode="_-* #,##0.00\ &quot;Ft.&quot;_-;\-* #,##0.00\ &quot;Ft.&quot;_-;_-* &quot;-&quot;??\ &quot;Ft.&quot;_-;_-@_-"/>
    <numFmt numFmtId="198" formatCode="_-* #,##0.00\ _F_t_._-;\-* #,##0.00\ _F_t_._-;_-* &quot;-&quot;??\ _F_t_._-;_-@_-"/>
    <numFmt numFmtId="199" formatCode="yyyy/\ mmm/\ d\."/>
    <numFmt numFmtId="200" formatCode="_-* #,##0.0\ _F_t_-;\-* #,##0.0\ _F_t_-;_-* &quot;-&quot;??\ _F_t_-;_-@_-"/>
    <numFmt numFmtId="201" formatCode="_-* #,##0\ _F_t_-;\-* #,##0\ _F_t_-;_-* &quot;-&quot;??\ _F_t_-;_-@_-"/>
    <numFmt numFmtId="202" formatCode="_-* #,##0.0\ _F_t_._-;\-* #,##0.0\ _F_t_._-;_-* &quot;-&quot;??\ _F_t_._-;_-@_-"/>
    <numFmt numFmtId="203" formatCode="0.0%"/>
    <numFmt numFmtId="204" formatCode="#&quot; &quot;?/10"/>
    <numFmt numFmtId="205" formatCode="_-* #,##0.0\ _F_t_-;\-* #,##0.0\ _F_t_-;_-* &quot;-&quot;?\ _F_t_-;_-@_-"/>
    <numFmt numFmtId="206" formatCode="_-* #,##0.000\ _F_t_._-;\-* #,##0.000\ _F_t_._-;_-* &quot;-&quot;??\ _F_t_._-;_-@_-"/>
    <numFmt numFmtId="207" formatCode="_-* #,##0.0000\ _F_t_._-;\-* #,##0.0000\ _F_t_._-;_-* &quot;-&quot;??\ _F_t_._-;_-@_-"/>
    <numFmt numFmtId="208" formatCode="_-* #,##0.00000\ _F_t_._-;\-* #,##0.00000\ _F_t_._-;_-* &quot;-&quot;??\ _F_t_._-;_-@_-"/>
    <numFmt numFmtId="209" formatCode="_-* #,##0.000000\ _F_t_._-;\-* #,##0.000000\ _F_t_._-;_-* &quot;-&quot;??\ _F_t_._-;_-@_-"/>
    <numFmt numFmtId="210" formatCode="_-* #,##0.0000000\ _F_t_._-;\-* #,##0.0000000\ _F_t_._-;_-* &quot;-&quot;??\ _F_t_._-;_-@_-"/>
    <numFmt numFmtId="211" formatCode="_-* #,##0.00000000\ _F_t_._-;\-* #,##0.00000000\ _F_t_._-;_-* &quot;-&quot;??\ _F_t_._-;_-@_-"/>
    <numFmt numFmtId="212" formatCode="_-* #,##0.000000000\ _F_t_._-;\-* #,##0.000000000\ _F_t_._-;_-* &quot;-&quot;??\ _F_t_._-;_-@_-"/>
    <numFmt numFmtId="213" formatCode="_-* #,##0.0000000000\ _F_t_._-;\-* #,##0.0000000000\ _F_t_._-;_-* &quot;-&quot;??\ _F_t_._-;_-@_-"/>
    <numFmt numFmtId="214" formatCode="_-* #,##0.00000000000\ _F_t_._-;\-* #,##0.00000000000\ _F_t_._-;_-* &quot;-&quot;??\ _F_t_._-;_-@_-"/>
    <numFmt numFmtId="215" formatCode="_-* #,##0\ _%_._-;\-* #,##0\ _%_._-;_-* &quot;-&quot;??\ _F_t_._-;_-@_-"/>
    <numFmt numFmtId="216" formatCode="0.000%"/>
    <numFmt numFmtId="217" formatCode="0.0000%"/>
    <numFmt numFmtId="218" formatCode="_-* #,##0.0\ &quot;Ft.&quot;_-;\-* #,##0.0\ &quot;Ft.&quot;_-;_-* &quot;-&quot;??\ &quot;Ft.&quot;_-;_-@_-"/>
    <numFmt numFmtId="219" formatCode="_-* #,##0\ &quot;Ft.&quot;_-;\-* #,##0\ &quot;Ft.&quot;_-;_-* &quot;-&quot;??\ &quot;Ft.&quot;_-;_-@_-"/>
    <numFmt numFmtId="220" formatCode="#,##0.0\ _F_t;\-#,##0.0\ _F_t"/>
    <numFmt numFmtId="221" formatCode="#,##0_ ;[Red]\-#,##0\ "/>
    <numFmt numFmtId="222" formatCode="yyyy/\ mmmm\ d\."/>
    <numFmt numFmtId="223" formatCode="yyyy\.mm\.dd"/>
    <numFmt numFmtId="224" formatCode="#,##0.0\ _F_t;[Red]\-#,##0.0\ _F_t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0"/>
      <name val="Garamond"/>
      <family val="1"/>
    </font>
    <font>
      <b/>
      <sz val="10"/>
      <color indexed="18"/>
      <name val="Garamond"/>
      <family val="1"/>
    </font>
    <font>
      <sz val="10"/>
      <color indexed="18"/>
      <name val="Garamond"/>
      <family val="1"/>
    </font>
    <font>
      <b/>
      <sz val="12"/>
      <color indexed="18"/>
      <name val="Garamond"/>
      <family val="1"/>
    </font>
    <font>
      <b/>
      <sz val="11"/>
      <color indexed="18"/>
      <name val="Garamond"/>
      <family val="1"/>
    </font>
    <font>
      <sz val="11"/>
      <color indexed="18"/>
      <name val="Garamond"/>
      <family val="1"/>
    </font>
    <font>
      <sz val="9"/>
      <color indexed="18"/>
      <name val="Garamond"/>
      <family val="1"/>
    </font>
    <font>
      <b/>
      <sz val="11"/>
      <color indexed="16"/>
      <name val="Garamond"/>
      <family val="1"/>
    </font>
    <font>
      <sz val="12"/>
      <color indexed="18"/>
      <name val="Garamond"/>
      <family val="1"/>
    </font>
    <font>
      <b/>
      <u val="single"/>
      <sz val="14"/>
      <color indexed="18"/>
      <name val="Garamond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color indexed="18"/>
      <name val="Garamond"/>
      <family val="1"/>
    </font>
    <font>
      <b/>
      <sz val="18"/>
      <color indexed="18"/>
      <name val="Garamond"/>
      <family val="1"/>
    </font>
    <font>
      <b/>
      <sz val="16"/>
      <color indexed="18"/>
      <name val="Garamond"/>
      <family val="1"/>
    </font>
    <font>
      <b/>
      <sz val="14"/>
      <color indexed="18"/>
      <name val="Garamond"/>
      <family val="1"/>
    </font>
    <font>
      <sz val="14"/>
      <name val="MS Sans Serif"/>
      <family val="0"/>
    </font>
    <font>
      <sz val="14"/>
      <name val="Garamond"/>
      <family val="1"/>
    </font>
    <font>
      <b/>
      <sz val="14"/>
      <name val="MS Sans Serif"/>
      <family val="0"/>
    </font>
    <font>
      <sz val="16"/>
      <color indexed="18"/>
      <name val="Garamond"/>
      <family val="1"/>
    </font>
    <font>
      <b/>
      <sz val="36"/>
      <color indexed="18"/>
      <name val="Garamond"/>
      <family val="1"/>
    </font>
    <font>
      <sz val="10"/>
      <color indexed="18"/>
      <name val="MS Sans Serif"/>
      <family val="0"/>
    </font>
    <font>
      <b/>
      <u val="single"/>
      <sz val="18"/>
      <color indexed="18"/>
      <name val="Garamond"/>
      <family val="1"/>
    </font>
    <font>
      <b/>
      <u val="single"/>
      <sz val="22"/>
      <color indexed="18"/>
      <name val="Garamond"/>
      <family val="1"/>
    </font>
    <font>
      <sz val="16"/>
      <name val="MS Sans Serif"/>
      <family val="0"/>
    </font>
    <font>
      <b/>
      <sz val="14"/>
      <name val="Garamond"/>
      <family val="1"/>
    </font>
    <font>
      <sz val="8.5"/>
      <name val="MS Sans Serif"/>
      <family val="2"/>
    </font>
    <font>
      <sz val="11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6"/>
      <name val="Garamond"/>
      <family val="1"/>
    </font>
    <font>
      <b/>
      <sz val="16"/>
      <color indexed="16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1"/>
      <color indexed="56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2"/>
      <color indexed="16"/>
      <name val="Garamond"/>
      <family val="1"/>
    </font>
    <font>
      <sz val="9"/>
      <name val="Garamond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6"/>
      <name val="Garamond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61"/>
      <name val="Times New Roman"/>
      <family val="1"/>
    </font>
    <font>
      <sz val="11"/>
      <color indexed="9"/>
      <name val="Times New Roman"/>
      <family val="1"/>
    </font>
    <font>
      <b/>
      <sz val="16"/>
      <name val="MS Sans Serif"/>
      <family val="0"/>
    </font>
    <font>
      <b/>
      <sz val="22"/>
      <color indexed="18"/>
      <name val="Garamond"/>
      <family val="1"/>
    </font>
    <font>
      <b/>
      <sz val="22"/>
      <name val="MS Sans Serif"/>
      <family val="0"/>
    </font>
    <font>
      <b/>
      <sz val="26"/>
      <color indexed="18"/>
      <name val="Garamond"/>
      <family val="1"/>
    </font>
    <font>
      <b/>
      <sz val="26"/>
      <color indexed="18"/>
      <name val="MS Sans Serif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20"/>
      <color indexed="18"/>
      <name val="Garamond"/>
      <family val="1"/>
    </font>
    <font>
      <sz val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9"/>
      <name val="Garamond"/>
      <family val="1"/>
    </font>
    <font>
      <b/>
      <sz val="10"/>
      <color indexed="5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3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9"/>
        <bgColor indexed="9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double">
        <color indexed="56"/>
      </left>
      <right style="thin">
        <color indexed="56"/>
      </right>
      <top style="double">
        <color indexed="56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double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double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medium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 style="medium">
        <color indexed="56"/>
      </bottom>
    </border>
    <border>
      <left style="double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medium">
        <color indexed="56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medium"/>
      <bottom style="medium"/>
    </border>
    <border>
      <left style="thin">
        <color indexed="56"/>
      </left>
      <right style="double">
        <color indexed="56"/>
      </right>
      <top style="medium">
        <color indexed="56"/>
      </top>
      <bottom style="medium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>
        <color indexed="56"/>
      </right>
      <top style="medium"/>
      <bottom>
        <color indexed="63"/>
      </bottom>
    </border>
    <border>
      <left style="thin">
        <color indexed="56"/>
      </left>
      <right style="thin">
        <color indexed="56"/>
      </right>
      <top style="medium"/>
      <bottom>
        <color indexed="63"/>
      </bottom>
    </border>
    <border>
      <left style="thin">
        <color indexed="56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56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/>
      <top style="thin">
        <color indexed="56"/>
      </top>
      <bottom style="medium">
        <color indexed="56"/>
      </bottom>
    </border>
    <border>
      <left style="medium"/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/>
      <top>
        <color indexed="63"/>
      </top>
      <bottom style="medium">
        <color indexed="56"/>
      </bottom>
    </border>
    <border>
      <left style="medium"/>
      <right style="thin">
        <color indexed="56"/>
      </right>
      <top style="double">
        <color indexed="56"/>
      </top>
      <bottom style="double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/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thin">
        <color indexed="38"/>
      </top>
      <bottom style="thin">
        <color indexed="38"/>
      </bottom>
    </border>
    <border>
      <left style="medium"/>
      <right style="thin">
        <color indexed="56"/>
      </right>
      <top style="double">
        <color indexed="56"/>
      </top>
      <bottom style="medium">
        <color indexed="56"/>
      </bottom>
    </border>
    <border>
      <left style="medium"/>
      <right style="thin">
        <color indexed="56"/>
      </right>
      <top style="medium">
        <color indexed="56"/>
      </top>
      <bottom style="medium"/>
    </border>
    <border>
      <left style="thin">
        <color indexed="56"/>
      </left>
      <right style="thin">
        <color indexed="56"/>
      </right>
      <top style="medium">
        <color indexed="56"/>
      </top>
      <bottom style="medium"/>
    </border>
    <border>
      <left style="thin"/>
      <right style="medium"/>
      <top style="thin"/>
      <bottom style="double"/>
    </border>
    <border>
      <left style="medium"/>
      <right style="thin">
        <color indexed="18"/>
      </right>
      <top style="medium"/>
      <bottom style="medium"/>
    </border>
    <border>
      <left style="thin">
        <color indexed="18"/>
      </left>
      <right style="thin">
        <color indexed="18"/>
      </right>
      <top style="medium"/>
      <bottom style="medium"/>
    </border>
    <border>
      <left style="thin">
        <color indexed="18"/>
      </left>
      <right style="medium"/>
      <top style="medium"/>
      <bottom style="medium"/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 style="thin"/>
    </border>
    <border>
      <left style="thin"/>
      <right style="thin">
        <color indexed="18"/>
      </right>
      <top style="thin"/>
      <bottom style="thin"/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>
        <color indexed="63"/>
      </top>
      <bottom style="medium"/>
    </border>
    <border>
      <left style="thin">
        <color indexed="18"/>
      </left>
      <right style="thin"/>
      <top style="thin"/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18"/>
      </right>
      <top style="medium"/>
      <bottom style="thin"/>
    </border>
    <border>
      <left style="medium"/>
      <right style="thin">
        <color indexed="18"/>
      </right>
      <top style="thin"/>
      <bottom style="thin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1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8"/>
      </right>
      <top style="medium"/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8"/>
      </right>
      <top style="medium"/>
      <bottom style="medium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>
      <alignment horizontal="left" vertical="center"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justify" vertical="top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2" fillId="0" borderId="1" xfId="0" applyFont="1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2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 applyProtection="1">
      <alignment horizontal="centerContinuous"/>
      <protection/>
    </xf>
    <xf numFmtId="3" fontId="15" fillId="0" borderId="9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Continuous"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vertical="center" wrapText="1"/>
    </xf>
    <xf numFmtId="0" fontId="7" fillId="0" borderId="0" xfId="0" applyFont="1" applyAlignment="1" applyProtection="1">
      <alignment horizontal="left"/>
      <protection/>
    </xf>
    <xf numFmtId="3" fontId="32" fillId="0" borderId="0" xfId="20" applyNumberFormat="1" applyFont="1" applyBorder="1" applyAlignment="1" applyProtection="1">
      <alignment horizontal="center" vertical="center"/>
      <protection/>
    </xf>
    <xf numFmtId="0" fontId="33" fillId="0" borderId="0" xfId="20" applyFont="1" applyProtection="1">
      <alignment horizontal="left" vertical="center"/>
      <protection hidden="1"/>
    </xf>
    <xf numFmtId="0" fontId="45" fillId="0" borderId="0" xfId="20" applyFont="1" applyProtection="1">
      <alignment horizontal="left" vertical="center"/>
      <protection hidden="1"/>
    </xf>
    <xf numFmtId="0" fontId="39" fillId="0" borderId="0" xfId="20" applyFont="1">
      <alignment horizontal="left" vertical="center"/>
      <protection/>
    </xf>
    <xf numFmtId="0" fontId="43" fillId="0" borderId="0" xfId="20" applyFont="1" applyAlignment="1">
      <alignment vertical="center"/>
      <protection/>
    </xf>
    <xf numFmtId="0" fontId="34" fillId="0" borderId="0" xfId="20" applyFont="1" applyFill="1" applyBorder="1" applyAlignment="1" applyProtection="1">
      <alignment horizontal="left" vertical="center"/>
      <protection/>
    </xf>
    <xf numFmtId="3" fontId="42" fillId="0" borderId="0" xfId="20" applyNumberFormat="1" applyFont="1" applyFill="1" applyBorder="1" applyAlignment="1" applyProtection="1">
      <alignment horizontal="center" vertical="center"/>
      <protection/>
    </xf>
    <xf numFmtId="190" fontId="42" fillId="0" borderId="0" xfId="17" applyNumberFormat="1" applyFont="1" applyFill="1" applyBorder="1" applyAlignment="1" applyProtection="1">
      <alignment horizontal="center" vertical="center"/>
      <protection/>
    </xf>
    <xf numFmtId="0" fontId="46" fillId="0" borderId="0" xfId="20" applyFont="1">
      <alignment horizontal="left" vertical="center"/>
      <protection/>
    </xf>
    <xf numFmtId="0" fontId="39" fillId="0" borderId="0" xfId="20" applyFont="1" applyAlignment="1">
      <alignment horizontal="center" vertical="center"/>
      <protection/>
    </xf>
    <xf numFmtId="190" fontId="39" fillId="0" borderId="0" xfId="17" applyNumberFormat="1" applyFont="1" applyAlignment="1">
      <alignment horizontal="center" vertical="center"/>
    </xf>
    <xf numFmtId="0" fontId="47" fillId="0" borderId="0" xfId="20" applyFont="1">
      <alignment horizontal="left" vertical="center"/>
      <protection/>
    </xf>
    <xf numFmtId="0" fontId="48" fillId="0" borderId="0" xfId="20" applyFont="1" applyAlignment="1">
      <alignment horizontal="center" vertical="center"/>
      <protection/>
    </xf>
    <xf numFmtId="190" fontId="48" fillId="0" borderId="0" xfId="17" applyNumberFormat="1" applyFont="1" applyAlignment="1">
      <alignment horizontal="center" vertical="center"/>
    </xf>
    <xf numFmtId="0" fontId="48" fillId="0" borderId="0" xfId="20" applyFont="1">
      <alignment horizontal="left" vertical="center"/>
      <protection/>
    </xf>
    <xf numFmtId="190" fontId="32" fillId="0" borderId="13" xfId="17" applyNumberFormat="1" applyFont="1" applyFill="1" applyBorder="1" applyAlignment="1" applyProtection="1">
      <alignment horizontal="center" vertical="center"/>
      <protection/>
    </xf>
    <xf numFmtId="0" fontId="40" fillId="0" borderId="13" xfId="20" applyFont="1" applyBorder="1" applyAlignment="1" applyProtection="1">
      <alignment horizontal="left" vertical="center"/>
      <protection/>
    </xf>
    <xf numFmtId="0" fontId="52" fillId="0" borderId="0" xfId="0" applyFont="1" applyAlignment="1">
      <alignment/>
    </xf>
    <xf numFmtId="0" fontId="55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49" fontId="57" fillId="2" borderId="14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 hidden="1"/>
    </xf>
    <xf numFmtId="0" fontId="57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 hidden="1"/>
    </xf>
    <xf numFmtId="49" fontId="54" fillId="2" borderId="15" xfId="0" applyNumberFormat="1" applyFont="1" applyFill="1" applyBorder="1" applyAlignment="1" applyProtection="1">
      <alignment horizontal="left"/>
      <protection locked="0"/>
    </xf>
    <xf numFmtId="0" fontId="51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65" fillId="0" borderId="18" xfId="0" applyFont="1" applyBorder="1" applyAlignment="1">
      <alignment wrapText="1"/>
    </xf>
    <xf numFmtId="0" fontId="66" fillId="0" borderId="18" xfId="0" applyFont="1" applyFill="1" applyBorder="1" applyAlignment="1">
      <alignment wrapText="1"/>
    </xf>
    <xf numFmtId="0" fontId="67" fillId="0" borderId="17" xfId="0" applyFont="1" applyBorder="1" applyAlignment="1">
      <alignment wrapText="1"/>
    </xf>
    <xf numFmtId="0" fontId="0" fillId="0" borderId="0" xfId="0" applyAlignment="1">
      <alignment wrapText="1"/>
    </xf>
    <xf numFmtId="3" fontId="22" fillId="2" borderId="19" xfId="0" applyNumberFormat="1" applyFont="1" applyFill="1" applyBorder="1" applyAlignment="1" applyProtection="1">
      <alignment horizontal="right" vertical="center"/>
      <protection locked="0"/>
    </xf>
    <xf numFmtId="3" fontId="22" fillId="4" borderId="20" xfId="0" applyNumberFormat="1" applyFont="1" applyFill="1" applyBorder="1" applyAlignment="1" applyProtection="1">
      <alignment horizontal="right" vertical="center"/>
      <protection locked="0"/>
    </xf>
    <xf numFmtId="3" fontId="22" fillId="2" borderId="21" xfId="0" applyNumberFormat="1" applyFont="1" applyFill="1" applyBorder="1" applyAlignment="1" applyProtection="1">
      <alignment horizontal="right" vertical="center"/>
      <protection locked="0"/>
    </xf>
    <xf numFmtId="3" fontId="22" fillId="4" borderId="22" xfId="0" applyNumberFormat="1" applyFont="1" applyFill="1" applyBorder="1" applyAlignment="1" applyProtection="1">
      <alignment horizontal="right" vertical="center"/>
      <protection locked="0"/>
    </xf>
    <xf numFmtId="3" fontId="22" fillId="2" borderId="23" xfId="0" applyNumberFormat="1" applyFont="1" applyFill="1" applyBorder="1" applyAlignment="1" applyProtection="1">
      <alignment horizontal="right" vertical="center"/>
      <protection locked="0"/>
    </xf>
    <xf numFmtId="3" fontId="22" fillId="4" borderId="24" xfId="0" applyNumberFormat="1" applyFont="1" applyFill="1" applyBorder="1" applyAlignment="1" applyProtection="1">
      <alignment horizontal="right" vertical="center"/>
      <protection locked="0"/>
    </xf>
    <xf numFmtId="3" fontId="30" fillId="2" borderId="25" xfId="0" applyNumberFormat="1" applyFont="1" applyFill="1" applyBorder="1" applyAlignment="1" applyProtection="1">
      <alignment horizontal="right" vertical="center"/>
      <protection locked="0"/>
    </xf>
    <xf numFmtId="3" fontId="30" fillId="4" borderId="26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hidden="1"/>
    </xf>
    <xf numFmtId="3" fontId="30" fillId="0" borderId="26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justify" vertical="top"/>
      <protection hidden="1"/>
    </xf>
    <xf numFmtId="0" fontId="17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vertical="top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17" fillId="0" borderId="28" xfId="0" applyFont="1" applyBorder="1" applyAlignment="1" applyProtection="1">
      <alignment horizontal="center" vertical="center" wrapText="1"/>
      <protection hidden="1"/>
    </xf>
    <xf numFmtId="3" fontId="20" fillId="0" borderId="19" xfId="0" applyNumberFormat="1" applyFont="1" applyBorder="1" applyAlignment="1" applyProtection="1">
      <alignment horizontal="center" vertical="center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3" fontId="20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/>
      <protection hidden="1"/>
    </xf>
    <xf numFmtId="3" fontId="17" fillId="0" borderId="30" xfId="0" applyNumberFormat="1" applyFont="1" applyBorder="1" applyAlignment="1" applyProtection="1">
      <alignment horizontal="center" vertical="center"/>
      <protection hidden="1"/>
    </xf>
    <xf numFmtId="3" fontId="17" fillId="0" borderId="30" xfId="0" applyNumberFormat="1" applyFont="1" applyBorder="1" applyAlignment="1" applyProtection="1">
      <alignment horizontal="center" vertical="center" wrapText="1"/>
      <protection hidden="1"/>
    </xf>
    <xf numFmtId="3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/>
      <protection hidden="1"/>
    </xf>
    <xf numFmtId="3" fontId="30" fillId="0" borderId="0" xfId="0" applyNumberFormat="1" applyFont="1" applyBorder="1" applyAlignment="1" applyProtection="1">
      <alignment horizontal="right" vertical="center"/>
      <protection hidden="1"/>
    </xf>
    <xf numFmtId="3" fontId="30" fillId="5" borderId="0" xfId="0" applyNumberFormat="1" applyFont="1" applyFill="1" applyBorder="1" applyAlignment="1" applyProtection="1">
      <alignment horizontal="right" vertical="center"/>
      <protection hidden="1"/>
    </xf>
    <xf numFmtId="0" fontId="17" fillId="6" borderId="27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0" fontId="12" fillId="0" borderId="1" xfId="0" applyFont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17" fillId="0" borderId="0" xfId="0" applyFont="1" applyBorder="1" applyAlignment="1" applyProtection="1">
      <alignment horizontal="centerContinuous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7" fillId="0" borderId="29" xfId="0" applyFont="1" applyBorder="1" applyAlignment="1" applyProtection="1">
      <alignment horizontal="center"/>
      <protection hidden="1"/>
    </xf>
    <xf numFmtId="3" fontId="17" fillId="0" borderId="30" xfId="0" applyNumberFormat="1" applyFont="1" applyBorder="1" applyAlignment="1" applyProtection="1">
      <alignment horizontal="center" vertical="center"/>
      <protection hidden="1"/>
    </xf>
    <xf numFmtId="3" fontId="17" fillId="0" borderId="30" xfId="0" applyNumberFormat="1" applyFont="1" applyBorder="1" applyAlignment="1" applyProtection="1">
      <alignment horizontal="center" vertical="center" wrapText="1"/>
      <protection hidden="1"/>
    </xf>
    <xf numFmtId="3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 quotePrefix="1">
      <alignment horizontal="left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7" fillId="6" borderId="2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 horizontal="centerContinuous"/>
      <protection hidden="1"/>
    </xf>
    <xf numFmtId="3" fontId="30" fillId="0" borderId="36" xfId="21" applyNumberFormat="1" applyFont="1" applyFill="1" applyBorder="1" applyAlignment="1" applyProtection="1">
      <alignment horizontal="right" vertical="center"/>
      <protection hidden="1"/>
    </xf>
    <xf numFmtId="3" fontId="30" fillId="2" borderId="37" xfId="0" applyNumberFormat="1" applyFont="1" applyFill="1" applyBorder="1" applyAlignment="1" applyProtection="1">
      <alignment horizontal="right" vertical="center"/>
      <protection locked="0"/>
    </xf>
    <xf numFmtId="3" fontId="30" fillId="4" borderId="36" xfId="0" applyNumberFormat="1" applyFont="1" applyFill="1" applyBorder="1" applyAlignment="1" applyProtection="1">
      <alignment horizontal="right" vertical="center"/>
      <protection locked="0"/>
    </xf>
    <xf numFmtId="3" fontId="22" fillId="2" borderId="21" xfId="0" applyNumberFormat="1" applyFont="1" applyFill="1" applyBorder="1" applyAlignment="1" applyProtection="1">
      <alignment horizontal="right" vertical="center" shrinkToFit="1"/>
      <protection locked="0"/>
    </xf>
    <xf numFmtId="3" fontId="22" fillId="4" borderId="22" xfId="0" applyNumberFormat="1" applyFont="1" applyFill="1" applyBorder="1" applyAlignment="1" applyProtection="1">
      <alignment horizontal="right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right" vertical="center" shrinkToFit="1"/>
      <protection locked="0"/>
    </xf>
    <xf numFmtId="3" fontId="30" fillId="2" borderId="38" xfId="0" applyNumberFormat="1" applyFont="1" applyFill="1" applyBorder="1" applyAlignment="1" applyProtection="1">
      <alignment horizontal="right" vertical="center" shrinkToFit="1"/>
      <protection locked="0"/>
    </xf>
    <xf numFmtId="3" fontId="30" fillId="4" borderId="39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Alignment="1" applyProtection="1" quotePrefix="1">
      <alignment horizontal="left"/>
      <protection hidden="1"/>
    </xf>
    <xf numFmtId="0" fontId="6" fillId="0" borderId="0" xfId="0" applyFont="1" applyAlignment="1" applyProtection="1" quotePrefix="1">
      <alignment horizontal="left"/>
      <protection hidden="1"/>
    </xf>
    <xf numFmtId="0" fontId="20" fillId="0" borderId="40" xfId="0" applyFont="1" applyBorder="1" applyAlignment="1" applyProtection="1">
      <alignment horizontal="left" vertical="center"/>
      <protection hidden="1"/>
    </xf>
    <xf numFmtId="182" fontId="20" fillId="0" borderId="27" xfId="0" applyNumberFormat="1" applyFont="1" applyBorder="1" applyAlignment="1" applyProtection="1">
      <alignment horizontal="center" vertical="center"/>
      <protection hidden="1"/>
    </xf>
    <xf numFmtId="182" fontId="20" fillId="0" borderId="41" xfId="0" applyNumberFormat="1" applyFont="1" applyBorder="1" applyAlignment="1" applyProtection="1">
      <alignment horizontal="center" vertical="center"/>
      <protection hidden="1"/>
    </xf>
    <xf numFmtId="182" fontId="20" fillId="0" borderId="29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 horizontal="centerContinuous"/>
      <protection hidden="1"/>
    </xf>
    <xf numFmtId="3" fontId="30" fillId="2" borderId="19" xfId="0" applyNumberFormat="1" applyFont="1" applyFill="1" applyBorder="1" applyAlignment="1" applyProtection="1">
      <alignment horizontal="right" vertical="center"/>
      <protection locked="0"/>
    </xf>
    <xf numFmtId="3" fontId="30" fillId="2" borderId="30" xfId="0" applyNumberFormat="1" applyFont="1" applyFill="1" applyBorder="1" applyAlignment="1" applyProtection="1">
      <alignment horizontal="right" vertical="center"/>
      <protection locked="0"/>
    </xf>
    <xf numFmtId="0" fontId="33" fillId="0" borderId="0" xfId="20" applyFont="1" applyFill="1" applyAlignment="1" applyProtection="1">
      <alignment horizontal="center" vertical="center"/>
      <protection hidden="1"/>
    </xf>
    <xf numFmtId="190" fontId="33" fillId="0" borderId="0" xfId="17" applyNumberFormat="1" applyFont="1" applyFill="1" applyAlignment="1" applyProtection="1">
      <alignment horizontal="center" vertical="center"/>
      <protection hidden="1"/>
    </xf>
    <xf numFmtId="190" fontId="43" fillId="0" borderId="0" xfId="17" applyNumberFormat="1" applyFont="1" applyFill="1" applyAlignment="1" applyProtection="1">
      <alignment horizontal="center" vertical="center"/>
      <protection hidden="1"/>
    </xf>
    <xf numFmtId="190" fontId="34" fillId="0" borderId="0" xfId="17" applyNumberFormat="1" applyFont="1" applyFill="1" applyAlignment="1" applyProtection="1">
      <alignment horizontal="right" vertical="center"/>
      <protection hidden="1"/>
    </xf>
    <xf numFmtId="0" fontId="34" fillId="0" borderId="0" xfId="20" applyFont="1" applyFill="1" applyAlignment="1" applyProtection="1">
      <alignment horizontal="left" vertical="center"/>
      <protection hidden="1"/>
    </xf>
    <xf numFmtId="0" fontId="35" fillId="0" borderId="0" xfId="20" applyFont="1" applyFill="1" applyAlignment="1" applyProtection="1">
      <alignment horizontal="centerContinuous" vertical="center"/>
      <protection hidden="1"/>
    </xf>
    <xf numFmtId="0" fontId="36" fillId="0" borderId="0" xfId="20" applyFont="1" applyFill="1" applyAlignment="1" applyProtection="1">
      <alignment horizontal="centerContinuous" vertical="center"/>
      <protection hidden="1"/>
    </xf>
    <xf numFmtId="0" fontId="34" fillId="0" borderId="0" xfId="20" applyFont="1" applyFill="1" applyAlignment="1" applyProtection="1">
      <alignment horizontal="left" vertical="center" wrapText="1"/>
      <protection hidden="1"/>
    </xf>
    <xf numFmtId="0" fontId="33" fillId="0" borderId="0" xfId="20" applyFont="1" applyFill="1" applyAlignment="1" applyProtection="1">
      <alignment horizontal="center"/>
      <protection hidden="1"/>
    </xf>
    <xf numFmtId="0" fontId="37" fillId="0" borderId="0" xfId="20" applyFont="1" applyFill="1" applyAlignment="1" applyProtection="1">
      <alignment vertical="top"/>
      <protection hidden="1"/>
    </xf>
    <xf numFmtId="0" fontId="38" fillId="0" borderId="0" xfId="20" applyFont="1" applyFill="1" applyAlignment="1" applyProtection="1">
      <alignment horizontal="center"/>
      <protection hidden="1"/>
    </xf>
    <xf numFmtId="0" fontId="39" fillId="0" borderId="0" xfId="20" applyFont="1" applyFill="1" applyAlignment="1" applyProtection="1">
      <alignment horizontal="center"/>
      <protection hidden="1"/>
    </xf>
    <xf numFmtId="0" fontId="39" fillId="0" borderId="0" xfId="20" applyFont="1" applyFill="1" applyBorder="1" applyAlignment="1" applyProtection="1">
      <alignment horizontal="center"/>
      <protection hidden="1"/>
    </xf>
    <xf numFmtId="190" fontId="39" fillId="0" borderId="0" xfId="17" applyNumberFormat="1" applyFont="1" applyFill="1" applyBorder="1" applyAlignment="1" applyProtection="1">
      <alignment horizontal="center"/>
      <protection hidden="1"/>
    </xf>
    <xf numFmtId="190" fontId="43" fillId="0" borderId="0" xfId="17" applyNumberFormat="1" applyFont="1" applyFill="1" applyBorder="1" applyAlignment="1" applyProtection="1">
      <alignment horizontal="center"/>
      <protection hidden="1"/>
    </xf>
    <xf numFmtId="0" fontId="40" fillId="0" borderId="42" xfId="20" applyFont="1" applyFill="1" applyBorder="1" applyAlignment="1" applyProtection="1">
      <alignment horizontal="center" vertical="center"/>
      <protection hidden="1"/>
    </xf>
    <xf numFmtId="0" fontId="40" fillId="0" borderId="43" xfId="20" applyFont="1" applyFill="1" applyBorder="1" applyAlignment="1" applyProtection="1">
      <alignment horizontal="center" vertical="center" wrapText="1"/>
      <protection hidden="1"/>
    </xf>
    <xf numFmtId="190" fontId="34" fillId="0" borderId="44" xfId="17" applyNumberFormat="1" applyFont="1" applyFill="1" applyBorder="1" applyAlignment="1" applyProtection="1">
      <alignment horizontal="center" vertical="center" wrapText="1"/>
      <protection hidden="1"/>
    </xf>
    <xf numFmtId="0" fontId="40" fillId="0" borderId="45" xfId="20" applyFont="1" applyFill="1" applyBorder="1" applyAlignment="1" applyProtection="1">
      <alignment horizontal="left" vertical="center"/>
      <protection hidden="1"/>
    </xf>
    <xf numFmtId="3" fontId="41" fillId="0" borderId="46" xfId="20" applyNumberFormat="1" applyFont="1" applyFill="1" applyBorder="1" applyAlignment="1" applyProtection="1">
      <alignment horizontal="right" vertical="center"/>
      <protection hidden="1"/>
    </xf>
    <xf numFmtId="3" fontId="41" fillId="0" borderId="47" xfId="20" applyNumberFormat="1" applyFont="1" applyFill="1" applyBorder="1" applyAlignment="1" applyProtection="1">
      <alignment horizontal="right" vertical="center"/>
      <protection hidden="1"/>
    </xf>
    <xf numFmtId="3" fontId="42" fillId="0" borderId="48" xfId="17" applyNumberFormat="1" applyFont="1" applyFill="1" applyBorder="1" applyAlignment="1" applyProtection="1">
      <alignment horizontal="right" vertical="center"/>
      <protection hidden="1"/>
    </xf>
    <xf numFmtId="0" fontId="43" fillId="0" borderId="49" xfId="20" applyFont="1" applyFill="1" applyBorder="1" applyAlignment="1" applyProtection="1">
      <alignment horizontal="left" vertical="center"/>
      <protection hidden="1"/>
    </xf>
    <xf numFmtId="3" fontId="41" fillId="0" borderId="50" xfId="20" applyNumberFormat="1" applyFont="1" applyFill="1" applyBorder="1" applyAlignment="1" applyProtection="1">
      <alignment horizontal="right" vertical="center"/>
      <protection hidden="1"/>
    </xf>
    <xf numFmtId="3" fontId="41" fillId="0" borderId="51" xfId="20" applyNumberFormat="1" applyFont="1" applyFill="1" applyBorder="1" applyAlignment="1" applyProtection="1">
      <alignment horizontal="right" vertical="center"/>
      <protection hidden="1"/>
    </xf>
    <xf numFmtId="3" fontId="42" fillId="0" borderId="52" xfId="17" applyNumberFormat="1" applyFont="1" applyFill="1" applyBorder="1" applyAlignment="1" applyProtection="1">
      <alignment horizontal="right" vertical="center"/>
      <protection hidden="1"/>
    </xf>
    <xf numFmtId="0" fontId="43" fillId="0" borderId="53" xfId="20" applyFont="1" applyFill="1" applyBorder="1" applyAlignment="1" applyProtection="1">
      <alignment horizontal="left" vertical="center"/>
      <protection hidden="1"/>
    </xf>
    <xf numFmtId="3" fontId="41" fillId="0" borderId="54" xfId="20" applyNumberFormat="1" applyFont="1" applyFill="1" applyBorder="1" applyAlignment="1" applyProtection="1">
      <alignment horizontal="right" vertical="center"/>
      <protection hidden="1"/>
    </xf>
    <xf numFmtId="3" fontId="42" fillId="0" borderId="55" xfId="17" applyNumberFormat="1" applyFont="1" applyFill="1" applyBorder="1" applyAlignment="1" applyProtection="1">
      <alignment horizontal="right" vertical="center"/>
      <protection hidden="1"/>
    </xf>
    <xf numFmtId="0" fontId="43" fillId="0" borderId="56" xfId="20" applyFont="1" applyFill="1" applyBorder="1" applyAlignment="1" applyProtection="1">
      <alignment horizontal="left" vertical="center"/>
      <protection hidden="1"/>
    </xf>
    <xf numFmtId="0" fontId="43" fillId="0" borderId="57" xfId="20" applyFont="1" applyFill="1" applyBorder="1" applyAlignment="1" applyProtection="1">
      <alignment horizontal="left" wrapText="1"/>
      <protection hidden="1"/>
    </xf>
    <xf numFmtId="3" fontId="41" fillId="0" borderId="58" xfId="20" applyNumberFormat="1" applyFont="1" applyFill="1" applyBorder="1" applyAlignment="1" applyProtection="1">
      <alignment horizontal="right" vertical="center"/>
      <protection hidden="1"/>
    </xf>
    <xf numFmtId="3" fontId="41" fillId="0" borderId="59" xfId="20" applyNumberFormat="1" applyFont="1" applyFill="1" applyBorder="1" applyAlignment="1" applyProtection="1">
      <alignment horizontal="right" vertical="center"/>
      <protection hidden="1"/>
    </xf>
    <xf numFmtId="3" fontId="42" fillId="0" borderId="60" xfId="17" applyNumberFormat="1" applyFont="1" applyFill="1" applyBorder="1" applyAlignment="1" applyProtection="1">
      <alignment horizontal="right" vertical="center"/>
      <protection hidden="1"/>
    </xf>
    <xf numFmtId="0" fontId="40" fillId="0" borderId="61" xfId="20" applyFont="1" applyFill="1" applyBorder="1" applyAlignment="1" applyProtection="1">
      <alignment horizontal="left" vertical="center"/>
      <protection hidden="1"/>
    </xf>
    <xf numFmtId="3" fontId="41" fillId="0" borderId="62" xfId="20" applyNumberFormat="1" applyFont="1" applyFill="1" applyBorder="1" applyAlignment="1" applyProtection="1">
      <alignment horizontal="right" vertical="center"/>
      <protection hidden="1"/>
    </xf>
    <xf numFmtId="3" fontId="41" fillId="0" borderId="63" xfId="20" applyNumberFormat="1" applyFont="1" applyFill="1" applyBorder="1" applyAlignment="1" applyProtection="1">
      <alignment horizontal="right" vertical="center"/>
      <protection hidden="1"/>
    </xf>
    <xf numFmtId="3" fontId="42" fillId="0" borderId="64" xfId="17" applyNumberFormat="1" applyFont="1" applyFill="1" applyBorder="1" applyAlignment="1" applyProtection="1">
      <alignment horizontal="right" vertical="center"/>
      <protection hidden="1"/>
    </xf>
    <xf numFmtId="0" fontId="33" fillId="0" borderId="65" xfId="20" applyFont="1" applyFill="1" applyBorder="1" applyAlignment="1" applyProtection="1">
      <alignment horizontal="left" vertical="center"/>
      <protection hidden="1"/>
    </xf>
    <xf numFmtId="3" fontId="32" fillId="0" borderId="0" xfId="20" applyNumberFormat="1" applyFont="1" applyFill="1" applyBorder="1" applyAlignment="1" applyProtection="1">
      <alignment horizontal="center" vertical="center"/>
      <protection hidden="1"/>
    </xf>
    <xf numFmtId="190" fontId="32" fillId="0" borderId="66" xfId="17" applyNumberFormat="1" applyFont="1" applyFill="1" applyBorder="1" applyAlignment="1" applyProtection="1">
      <alignment horizontal="center" vertical="center"/>
      <protection hidden="1"/>
    </xf>
    <xf numFmtId="3" fontId="32" fillId="0" borderId="54" xfId="20" applyNumberFormat="1" applyFont="1" applyFill="1" applyBorder="1" applyAlignment="1" applyProtection="1">
      <alignment horizontal="right" vertical="center"/>
      <protection hidden="1"/>
    </xf>
    <xf numFmtId="0" fontId="40" fillId="0" borderId="61" xfId="20" applyFont="1" applyFill="1" applyBorder="1" applyAlignment="1" applyProtection="1">
      <alignment horizontal="left" vertical="center"/>
      <protection hidden="1"/>
    </xf>
    <xf numFmtId="3" fontId="42" fillId="0" borderId="62" xfId="20" applyNumberFormat="1" applyFont="1" applyFill="1" applyBorder="1" applyAlignment="1" applyProtection="1">
      <alignment horizontal="right" vertical="center"/>
      <protection hidden="1"/>
    </xf>
    <xf numFmtId="0" fontId="43" fillId="0" borderId="65" xfId="20" applyFont="1" applyFill="1" applyBorder="1" applyAlignment="1" applyProtection="1">
      <alignment horizontal="left" vertical="center"/>
      <protection hidden="1"/>
    </xf>
    <xf numFmtId="0" fontId="40" fillId="0" borderId="42" xfId="20" applyFont="1" applyFill="1" applyBorder="1" applyAlignment="1" applyProtection="1">
      <alignment horizontal="left"/>
      <protection hidden="1"/>
    </xf>
    <xf numFmtId="3" fontId="42" fillId="0" borderId="43" xfId="20" applyNumberFormat="1" applyFont="1" applyFill="1" applyBorder="1" applyAlignment="1" applyProtection="1">
      <alignment horizontal="right" vertical="center"/>
      <protection hidden="1"/>
    </xf>
    <xf numFmtId="3" fontId="42" fillId="0" borderId="44" xfId="17" applyNumberFormat="1" applyFont="1" applyFill="1" applyBorder="1" applyAlignment="1" applyProtection="1">
      <alignment horizontal="right" vertical="center"/>
      <protection hidden="1"/>
    </xf>
    <xf numFmtId="3" fontId="40" fillId="0" borderId="67" xfId="17" applyNumberFormat="1" applyFont="1" applyFill="1" applyBorder="1" applyAlignment="1" applyProtection="1">
      <alignment horizontal="right" vertical="center"/>
      <protection hidden="1"/>
    </xf>
    <xf numFmtId="3" fontId="42" fillId="0" borderId="68" xfId="17" applyNumberFormat="1" applyFont="1" applyFill="1" applyBorder="1" applyAlignment="1" applyProtection="1">
      <alignment horizontal="right" vertical="center"/>
      <protection hidden="1"/>
    </xf>
    <xf numFmtId="3" fontId="42" fillId="0" borderId="46" xfId="20" applyNumberFormat="1" applyFont="1" applyFill="1" applyBorder="1" applyAlignment="1" applyProtection="1">
      <alignment horizontal="right" vertical="center"/>
      <protection hidden="1"/>
    </xf>
    <xf numFmtId="3" fontId="44" fillId="2" borderId="51" xfId="20" applyNumberFormat="1" applyFont="1" applyFill="1" applyBorder="1" applyAlignment="1" applyProtection="1">
      <alignment horizontal="right" vertical="center"/>
      <protection locked="0"/>
    </xf>
    <xf numFmtId="3" fontId="44" fillId="2" borderId="54" xfId="20" applyNumberFormat="1" applyFont="1" applyFill="1" applyBorder="1" applyAlignment="1" applyProtection="1">
      <alignment horizontal="right" vertical="center"/>
      <protection locked="0"/>
    </xf>
    <xf numFmtId="3" fontId="32" fillId="2" borderId="54" xfId="20" applyNumberFormat="1" applyFont="1" applyFill="1" applyBorder="1" applyAlignment="1" applyProtection="1">
      <alignment horizontal="right" vertical="center"/>
      <protection locked="0"/>
    </xf>
    <xf numFmtId="3" fontId="40" fillId="2" borderId="69" xfId="17" applyNumberFormat="1" applyFont="1" applyFill="1" applyBorder="1" applyAlignment="1" applyProtection="1">
      <alignment horizontal="right" vertical="center"/>
      <protection locked="0"/>
    </xf>
    <xf numFmtId="3" fontId="40" fillId="2" borderId="67" xfId="17" applyNumberFormat="1" applyFont="1" applyFill="1" applyBorder="1" applyAlignment="1" applyProtection="1">
      <alignment horizontal="right" vertical="center"/>
      <protection locked="0"/>
    </xf>
    <xf numFmtId="14" fontId="49" fillId="0" borderId="0" xfId="20" applyNumberFormat="1" applyFont="1" applyFill="1" applyAlignment="1" applyProtection="1">
      <alignment horizontal="center"/>
      <protection hidden="1"/>
    </xf>
    <xf numFmtId="0" fontId="54" fillId="0" borderId="0" xfId="0" applyFont="1" applyBorder="1" applyAlignment="1" applyProtection="1">
      <alignment/>
      <protection hidden="1"/>
    </xf>
    <xf numFmtId="0" fontId="55" fillId="0" borderId="0" xfId="0" applyFont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Continuous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 horizontal="centerContinuous" vertical="top"/>
      <protection hidden="1"/>
    </xf>
    <xf numFmtId="0" fontId="0" fillId="0" borderId="0" xfId="0" applyAlignment="1" applyProtection="1">
      <alignment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2" fillId="0" borderId="70" xfId="0" applyFont="1" applyBorder="1" applyAlignment="1" applyProtection="1">
      <alignment/>
      <protection hidden="1"/>
    </xf>
    <xf numFmtId="0" fontId="52" fillId="0" borderId="71" xfId="0" applyFont="1" applyBorder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58" fillId="0" borderId="0" xfId="0" applyFont="1" applyBorder="1" applyAlignment="1" applyProtection="1">
      <alignment vertical="top"/>
      <protection hidden="1"/>
    </xf>
    <xf numFmtId="0" fontId="57" fillId="0" borderId="0" xfId="0" applyFont="1" applyBorder="1" applyAlignment="1" applyProtection="1">
      <alignment horizontal="center" vertical="top"/>
      <protection hidden="1"/>
    </xf>
    <xf numFmtId="0" fontId="57" fillId="0" borderId="15" xfId="0" applyFont="1" applyBorder="1" applyAlignment="1" applyProtection="1">
      <alignment/>
      <protection hidden="1"/>
    </xf>
    <xf numFmtId="14" fontId="54" fillId="2" borderId="15" xfId="0" applyNumberFormat="1" applyFont="1" applyFill="1" applyBorder="1" applyAlignment="1" applyProtection="1">
      <alignment/>
      <protection locked="0"/>
    </xf>
    <xf numFmtId="0" fontId="57" fillId="2" borderId="15" xfId="0" applyFont="1" applyFill="1" applyBorder="1" applyAlignment="1" applyProtection="1">
      <alignment/>
      <protection locked="0"/>
    </xf>
    <xf numFmtId="0" fontId="53" fillId="7" borderId="72" xfId="0" applyFont="1" applyFill="1" applyBorder="1" applyAlignment="1" applyProtection="1">
      <alignment horizontal="centerContinuous"/>
      <protection hidden="1"/>
    </xf>
    <xf numFmtId="0" fontId="53" fillId="7" borderId="0" xfId="0" applyFont="1" applyFill="1" applyBorder="1" applyAlignment="1" applyProtection="1">
      <alignment horizontal="left"/>
      <protection hidden="1"/>
    </xf>
    <xf numFmtId="0" fontId="53" fillId="7" borderId="73" xfId="0" applyFont="1" applyFill="1" applyBorder="1" applyAlignment="1" applyProtection="1">
      <alignment horizontal="left"/>
      <protection hidden="1"/>
    </xf>
    <xf numFmtId="0" fontId="57" fillId="2" borderId="15" xfId="0" applyFont="1" applyFill="1" applyBorder="1" applyAlignment="1" applyProtection="1">
      <alignment/>
      <protection locked="0"/>
    </xf>
    <xf numFmtId="0" fontId="53" fillId="3" borderId="16" xfId="0" applyFont="1" applyFill="1" applyBorder="1" applyAlignment="1" applyProtection="1">
      <alignment horizontal="left"/>
      <protection hidden="1"/>
    </xf>
    <xf numFmtId="0" fontId="53" fillId="3" borderId="18" xfId="0" applyFont="1" applyFill="1" applyBorder="1" applyAlignment="1" applyProtection="1">
      <alignment horizontal="left"/>
      <protection hidden="1"/>
    </xf>
    <xf numFmtId="0" fontId="53" fillId="3" borderId="17" xfId="0" applyFont="1" applyFill="1" applyBorder="1" applyAlignment="1" applyProtection="1">
      <alignment horizontal="left"/>
      <protection hidden="1"/>
    </xf>
    <xf numFmtId="49" fontId="18" fillId="0" borderId="27" xfId="0" applyNumberFormat="1" applyFont="1" applyBorder="1" applyAlignment="1" applyProtection="1">
      <alignment horizontal="center" vertical="center"/>
      <protection/>
    </xf>
    <xf numFmtId="49" fontId="18" fillId="0" borderId="25" xfId="0" applyNumberFormat="1" applyFont="1" applyBorder="1" applyAlignment="1" applyProtection="1">
      <alignment horizontal="center" vertical="center"/>
      <protection/>
    </xf>
    <xf numFmtId="49" fontId="18" fillId="0" borderId="26" xfId="0" applyNumberFormat="1" applyFont="1" applyBorder="1" applyAlignment="1" applyProtection="1">
      <alignment horizontal="center" vertical="center"/>
      <protection/>
    </xf>
    <xf numFmtId="0" fontId="15" fillId="3" borderId="18" xfId="0" applyFont="1" applyFill="1" applyBorder="1" applyAlignment="1">
      <alignment horizontal="center"/>
    </xf>
    <xf numFmtId="1" fontId="54" fillId="2" borderId="15" xfId="0" applyNumberFormat="1" applyFont="1" applyFill="1" applyBorder="1" applyAlignment="1" applyProtection="1">
      <alignment horizontal="left"/>
      <protection locked="0"/>
    </xf>
    <xf numFmtId="0" fontId="15" fillId="0" borderId="74" xfId="0" applyFont="1" applyBorder="1" applyAlignment="1">
      <alignment horizontal="center" vertical="center" wrapText="1"/>
    </xf>
    <xf numFmtId="3" fontId="41" fillId="0" borderId="75" xfId="20" applyNumberFormat="1" applyFont="1" applyFill="1" applyBorder="1" applyAlignment="1" applyProtection="1">
      <alignment horizontal="right" vertical="center"/>
      <protection hidden="1"/>
    </xf>
    <xf numFmtId="3" fontId="41" fillId="2" borderId="76" xfId="20" applyNumberFormat="1" applyFont="1" applyFill="1" applyBorder="1" applyAlignment="1" applyProtection="1">
      <alignment horizontal="right" vertical="center"/>
      <protection locked="0"/>
    </xf>
    <xf numFmtId="3" fontId="41" fillId="0" borderId="76" xfId="20" applyNumberFormat="1" applyFont="1" applyFill="1" applyBorder="1" applyAlignment="1" applyProtection="1">
      <alignment horizontal="right" vertical="center"/>
      <protection hidden="1"/>
    </xf>
    <xf numFmtId="3" fontId="44" fillId="2" borderId="76" xfId="20" applyNumberFormat="1" applyFont="1" applyFill="1" applyBorder="1" applyAlignment="1" applyProtection="1">
      <alignment horizontal="right" vertical="center"/>
      <protection locked="0"/>
    </xf>
    <xf numFmtId="0" fontId="40" fillId="0" borderId="77" xfId="20" applyFont="1" applyFill="1" applyBorder="1" applyAlignment="1" applyProtection="1">
      <alignment horizontal="center" vertical="center"/>
      <protection hidden="1"/>
    </xf>
    <xf numFmtId="0" fontId="40" fillId="0" borderId="78" xfId="20" applyFont="1" applyFill="1" applyBorder="1" applyAlignment="1" applyProtection="1">
      <alignment horizontal="center" vertical="center" wrapText="1"/>
      <protection hidden="1"/>
    </xf>
    <xf numFmtId="190" fontId="34" fillId="0" borderId="79" xfId="17" applyNumberFormat="1" applyFont="1" applyFill="1" applyBorder="1" applyAlignment="1" applyProtection="1">
      <alignment horizontal="center" vertical="center" wrapText="1"/>
      <protection hidden="1"/>
    </xf>
    <xf numFmtId="0" fontId="40" fillId="0" borderId="80" xfId="20" applyFont="1" applyFill="1" applyBorder="1" applyAlignment="1" applyProtection="1">
      <alignment horizontal="left" vertical="center"/>
      <protection hidden="1"/>
    </xf>
    <xf numFmtId="3" fontId="42" fillId="0" borderId="81" xfId="17" applyNumberFormat="1" applyFont="1" applyFill="1" applyBorder="1" applyAlignment="1" applyProtection="1">
      <alignment horizontal="right" vertical="center"/>
      <protection hidden="1"/>
    </xf>
    <xf numFmtId="0" fontId="43" fillId="0" borderId="80" xfId="20" applyFont="1" applyFill="1" applyBorder="1" applyAlignment="1" applyProtection="1">
      <alignment horizontal="left" vertical="center"/>
      <protection hidden="1"/>
    </xf>
    <xf numFmtId="0" fontId="43" fillId="0" borderId="80" xfId="20" applyFont="1" applyFill="1" applyBorder="1" applyAlignment="1" applyProtection="1">
      <alignment horizontal="left" wrapText="1"/>
      <protection hidden="1"/>
    </xf>
    <xf numFmtId="0" fontId="40" fillId="0" borderId="82" xfId="20" applyFont="1" applyFill="1" applyBorder="1" applyAlignment="1" applyProtection="1">
      <alignment horizontal="left" vertical="center"/>
      <protection hidden="1"/>
    </xf>
    <xf numFmtId="0" fontId="33" fillId="0" borderId="83" xfId="20" applyFont="1" applyFill="1" applyBorder="1" applyAlignment="1" applyProtection="1">
      <alignment horizontal="left" vertical="center"/>
      <protection hidden="1"/>
    </xf>
    <xf numFmtId="190" fontId="32" fillId="0" borderId="84" xfId="17" applyNumberFormat="1" applyFont="1" applyFill="1" applyBorder="1" applyAlignment="1" applyProtection="1">
      <alignment horizontal="center" vertical="center"/>
      <protection hidden="1"/>
    </xf>
    <xf numFmtId="0" fontId="43" fillId="0" borderId="85" xfId="20" applyFont="1" applyFill="1" applyBorder="1" applyAlignment="1" applyProtection="1">
      <alignment horizontal="left" vertical="center"/>
      <protection hidden="1"/>
    </xf>
    <xf numFmtId="3" fontId="42" fillId="0" borderId="86" xfId="17" applyNumberFormat="1" applyFont="1" applyFill="1" applyBorder="1" applyAlignment="1" applyProtection="1">
      <alignment horizontal="right" vertical="center"/>
      <protection hidden="1"/>
    </xf>
    <xf numFmtId="0" fontId="43" fillId="0" borderId="85" xfId="20" applyFont="1" applyFill="1" applyBorder="1" applyAlignment="1" applyProtection="1" quotePrefix="1">
      <alignment horizontal="left"/>
      <protection hidden="1"/>
    </xf>
    <xf numFmtId="0" fontId="43" fillId="0" borderId="87" xfId="20" applyFont="1" applyFill="1" applyBorder="1" applyAlignment="1" applyProtection="1">
      <alignment horizontal="left" wrapText="1"/>
      <protection hidden="1"/>
    </xf>
    <xf numFmtId="3" fontId="42" fillId="0" borderId="88" xfId="17" applyNumberFormat="1" applyFont="1" applyFill="1" applyBorder="1" applyAlignment="1" applyProtection="1">
      <alignment horizontal="right" vertical="center"/>
      <protection hidden="1"/>
    </xf>
    <xf numFmtId="0" fontId="40" fillId="0" borderId="89" xfId="20" applyFont="1" applyFill="1" applyBorder="1" applyAlignment="1" applyProtection="1">
      <alignment horizontal="left" vertical="center"/>
      <protection hidden="1"/>
    </xf>
    <xf numFmtId="3" fontId="42" fillId="0" borderId="90" xfId="17" applyNumberFormat="1" applyFont="1" applyFill="1" applyBorder="1" applyAlignment="1" applyProtection="1">
      <alignment horizontal="right" vertical="center"/>
      <protection hidden="1"/>
    </xf>
    <xf numFmtId="0" fontId="43" fillId="0" borderId="83" xfId="20" applyFont="1" applyFill="1" applyBorder="1" applyAlignment="1" applyProtection="1">
      <alignment horizontal="left" vertical="center"/>
      <protection hidden="1"/>
    </xf>
    <xf numFmtId="0" fontId="40" fillId="0" borderId="91" xfId="20" applyFont="1" applyFill="1" applyBorder="1" applyAlignment="1" applyProtection="1">
      <alignment horizontal="left"/>
      <protection hidden="1"/>
    </xf>
    <xf numFmtId="0" fontId="40" fillId="0" borderId="83" xfId="20" applyFont="1" applyFill="1" applyBorder="1" applyAlignment="1" applyProtection="1">
      <alignment horizontal="left" vertical="center"/>
      <protection hidden="1"/>
    </xf>
    <xf numFmtId="0" fontId="40" fillId="0" borderId="92" xfId="20" applyFont="1" applyFill="1" applyBorder="1" applyAlignment="1" applyProtection="1">
      <alignment horizontal="left" vertical="center"/>
      <protection hidden="1"/>
    </xf>
    <xf numFmtId="3" fontId="42" fillId="0" borderId="93" xfId="17" applyNumberFormat="1" applyFont="1" applyFill="1" applyBorder="1" applyAlignment="1" applyProtection="1">
      <alignment horizontal="right" vertical="center"/>
      <protection hidden="1"/>
    </xf>
    <xf numFmtId="0" fontId="43" fillId="0" borderId="94" xfId="20" applyFont="1" applyFill="1" applyBorder="1" applyAlignment="1" applyProtection="1">
      <alignment horizontal="left" vertical="center"/>
      <protection hidden="1"/>
    </xf>
    <xf numFmtId="0" fontId="40" fillId="0" borderId="95" xfId="20" applyFont="1" applyFill="1" applyBorder="1" applyAlignment="1" applyProtection="1">
      <alignment horizontal="left" vertical="center"/>
      <protection hidden="1"/>
    </xf>
    <xf numFmtId="0" fontId="40" fillId="0" borderId="96" xfId="20" applyFont="1" applyFill="1" applyBorder="1" applyAlignment="1" applyProtection="1">
      <alignment horizontal="left" vertical="center"/>
      <protection hidden="1"/>
    </xf>
    <xf numFmtId="3" fontId="42" fillId="0" borderId="97" xfId="20" applyNumberFormat="1" applyFont="1" applyFill="1" applyBorder="1" applyAlignment="1" applyProtection="1">
      <alignment horizontal="right" vertical="center"/>
      <protection hidden="1"/>
    </xf>
    <xf numFmtId="3" fontId="42" fillId="0" borderId="98" xfId="17" applyNumberFormat="1" applyFont="1" applyFill="1" applyBorder="1" applyAlignment="1" applyProtection="1">
      <alignment horizontal="right" vertical="center"/>
      <protection hidden="1"/>
    </xf>
    <xf numFmtId="182" fontId="20" fillId="0" borderId="99" xfId="0" applyNumberFormat="1" applyFont="1" applyBorder="1" applyAlignment="1" applyProtection="1">
      <alignment horizontal="center" vertical="center"/>
      <protection hidden="1"/>
    </xf>
    <xf numFmtId="3" fontId="30" fillId="2" borderId="100" xfId="0" applyNumberFormat="1" applyFont="1" applyFill="1" applyBorder="1" applyAlignment="1" applyProtection="1">
      <alignment horizontal="right" vertical="center"/>
      <protection locked="0"/>
    </xf>
    <xf numFmtId="3" fontId="30" fillId="4" borderId="101" xfId="0" applyNumberFormat="1" applyFont="1" applyFill="1" applyBorder="1" applyAlignment="1" applyProtection="1">
      <alignment horizontal="right" vertical="center"/>
      <protection locked="0"/>
    </xf>
    <xf numFmtId="182" fontId="20" fillId="0" borderId="102" xfId="0" applyNumberFormat="1" applyFont="1" applyBorder="1" applyAlignment="1" applyProtection="1">
      <alignment horizontal="center" vertical="center"/>
      <protection hidden="1"/>
    </xf>
    <xf numFmtId="3" fontId="30" fillId="0" borderId="38" xfId="0" applyNumberFormat="1" applyFont="1" applyFill="1" applyBorder="1" applyAlignment="1" applyProtection="1">
      <alignment horizontal="right" vertical="center"/>
      <protection hidden="1"/>
    </xf>
    <xf numFmtId="3" fontId="30" fillId="2" borderId="103" xfId="0" applyNumberFormat="1" applyFont="1" applyFill="1" applyBorder="1" applyAlignment="1" applyProtection="1">
      <alignment horizontal="right" vertical="center"/>
      <protection locked="0"/>
    </xf>
    <xf numFmtId="3" fontId="22" fillId="2" borderId="103" xfId="0" applyNumberFormat="1" applyFont="1" applyFill="1" applyBorder="1" applyAlignment="1" applyProtection="1">
      <alignment horizontal="right" vertical="center"/>
      <protection locked="0"/>
    </xf>
    <xf numFmtId="182" fontId="20" fillId="0" borderId="104" xfId="0" applyNumberFormat="1" applyFont="1" applyBorder="1" applyAlignment="1" applyProtection="1">
      <alignment horizontal="center" vertical="center"/>
      <protection hidden="1"/>
    </xf>
    <xf numFmtId="182" fontId="20" fillId="0" borderId="105" xfId="0" applyNumberFormat="1" applyFont="1" applyBorder="1" applyAlignment="1" applyProtection="1">
      <alignment horizontal="center" vertical="center"/>
      <protection hidden="1"/>
    </xf>
    <xf numFmtId="3" fontId="30" fillId="2" borderId="106" xfId="0" applyNumberFormat="1" applyFont="1" applyFill="1" applyBorder="1" applyAlignment="1" applyProtection="1">
      <alignment horizontal="right" vertical="center"/>
      <protection locked="0"/>
    </xf>
    <xf numFmtId="3" fontId="22" fillId="4" borderId="107" xfId="0" applyNumberFormat="1" applyFont="1" applyFill="1" applyBorder="1" applyAlignment="1" applyProtection="1">
      <alignment horizontal="right" vertical="center"/>
      <protection locked="0"/>
    </xf>
    <xf numFmtId="182" fontId="20" fillId="0" borderId="108" xfId="0" applyNumberFormat="1" applyFont="1" applyBorder="1" applyAlignment="1" applyProtection="1">
      <alignment horizontal="center" vertical="center"/>
      <protection hidden="1"/>
    </xf>
    <xf numFmtId="182" fontId="17" fillId="0" borderId="104" xfId="0" applyNumberFormat="1" applyFont="1" applyBorder="1" applyAlignment="1" applyProtection="1">
      <alignment horizontal="center" vertical="center"/>
      <protection hidden="1"/>
    </xf>
    <xf numFmtId="182" fontId="20" fillId="0" borderId="109" xfId="0" applyNumberFormat="1" applyFont="1" applyBorder="1" applyAlignment="1" applyProtection="1">
      <alignment horizontal="center" vertical="center"/>
      <protection hidden="1"/>
    </xf>
    <xf numFmtId="3" fontId="22" fillId="2" borderId="110" xfId="0" applyNumberFormat="1" applyFont="1" applyFill="1" applyBorder="1" applyAlignment="1" applyProtection="1">
      <alignment horizontal="right" vertical="center"/>
      <protection locked="0"/>
    </xf>
    <xf numFmtId="3" fontId="22" fillId="4" borderId="11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3" fontId="22" fillId="4" borderId="76" xfId="0" applyNumberFormat="1" applyFont="1" applyFill="1" applyBorder="1" applyAlignment="1" applyProtection="1">
      <alignment horizontal="right" vertical="center"/>
      <protection locked="0"/>
    </xf>
    <xf numFmtId="3" fontId="22" fillId="2" borderId="76" xfId="0" applyNumberFormat="1" applyFont="1" applyFill="1" applyBorder="1" applyAlignment="1" applyProtection="1">
      <alignment horizontal="right" vertical="center"/>
      <protection locked="0"/>
    </xf>
    <xf numFmtId="182" fontId="20" fillId="0" borderId="112" xfId="0" applyNumberFormat="1" applyFont="1" applyBorder="1" applyAlignment="1" applyProtection="1">
      <alignment horizontal="center" vertical="center"/>
      <protection hidden="1"/>
    </xf>
    <xf numFmtId="182" fontId="20" fillId="0" borderId="80" xfId="0" applyNumberFormat="1" applyFont="1" applyBorder="1" applyAlignment="1" applyProtection="1">
      <alignment horizontal="center" vertical="center"/>
      <protection hidden="1"/>
    </xf>
    <xf numFmtId="182" fontId="20" fillId="0" borderId="113" xfId="0" applyNumberFormat="1" applyFont="1" applyBorder="1" applyAlignment="1" applyProtection="1">
      <alignment horizontal="center" vertical="center"/>
      <protection hidden="1"/>
    </xf>
    <xf numFmtId="38" fontId="30" fillId="2" borderId="114" xfId="15" applyNumberFormat="1" applyFont="1" applyFill="1" applyBorder="1" applyAlignment="1" applyProtection="1">
      <alignment horizontal="right" vertical="center"/>
      <protection locked="0"/>
    </xf>
    <xf numFmtId="38" fontId="30" fillId="2" borderId="81" xfId="15" applyNumberFormat="1" applyFont="1" applyFill="1" applyBorder="1" applyAlignment="1" applyProtection="1">
      <alignment horizontal="right" vertical="center"/>
      <protection locked="0"/>
    </xf>
    <xf numFmtId="38" fontId="30" fillId="2" borderId="115" xfId="15" applyNumberFormat="1" applyFont="1" applyFill="1" applyBorder="1" applyAlignment="1" applyProtection="1">
      <alignment horizontal="right" vertical="center"/>
      <protection hidden="1"/>
    </xf>
    <xf numFmtId="182" fontId="20" fillId="0" borderId="116" xfId="0" applyNumberFormat="1" applyFont="1" applyBorder="1" applyAlignment="1" applyProtection="1">
      <alignment horizontal="center" vertical="center"/>
      <protection hidden="1"/>
    </xf>
    <xf numFmtId="3" fontId="22" fillId="4" borderId="117" xfId="0" applyNumberFormat="1" applyFont="1" applyFill="1" applyBorder="1" applyAlignment="1" applyProtection="1">
      <alignment horizontal="right" vertical="center"/>
      <protection locked="0"/>
    </xf>
    <xf numFmtId="3" fontId="30" fillId="2" borderId="118" xfId="0" applyNumberFormat="1" applyFont="1" applyFill="1" applyBorder="1" applyAlignment="1" applyProtection="1">
      <alignment horizontal="right" vertical="center"/>
      <protection locked="0"/>
    </xf>
    <xf numFmtId="182" fontId="20" fillId="0" borderId="119" xfId="0" applyNumberFormat="1" applyFont="1" applyBorder="1" applyAlignment="1" applyProtection="1">
      <alignment horizontal="center" vertical="center"/>
      <protection hidden="1"/>
    </xf>
    <xf numFmtId="3" fontId="22" fillId="4" borderId="120" xfId="0" applyNumberFormat="1" applyFont="1" applyFill="1" applyBorder="1" applyAlignment="1" applyProtection="1">
      <alignment horizontal="right" vertical="center"/>
      <protection locked="0"/>
    </xf>
    <xf numFmtId="0" fontId="17" fillId="0" borderId="120" xfId="0" applyFont="1" applyBorder="1" applyAlignment="1">
      <alignment/>
    </xf>
    <xf numFmtId="182" fontId="20" fillId="0" borderId="11" xfId="0" applyNumberFormat="1" applyFont="1" applyBorder="1" applyAlignment="1" applyProtection="1">
      <alignment horizontal="center" vertical="center"/>
      <protection hidden="1"/>
    </xf>
    <xf numFmtId="182" fontId="20" fillId="0" borderId="121" xfId="0" applyNumberFormat="1" applyFont="1" applyBorder="1" applyAlignment="1" applyProtection="1">
      <alignment horizontal="center" vertical="center"/>
      <protection hidden="1"/>
    </xf>
    <xf numFmtId="0" fontId="6" fillId="0" borderId="76" xfId="0" applyFont="1" applyBorder="1" applyAlignment="1">
      <alignment/>
    </xf>
    <xf numFmtId="3" fontId="22" fillId="4" borderId="11" xfId="0" applyNumberFormat="1" applyFont="1" applyFill="1" applyBorder="1" applyAlignment="1" applyProtection="1">
      <alignment horizontal="right" vertical="center"/>
      <protection locked="0"/>
    </xf>
    <xf numFmtId="182" fontId="20" fillId="0" borderId="12" xfId="0" applyNumberFormat="1" applyFont="1" applyBorder="1" applyAlignment="1" applyProtection="1">
      <alignment horizontal="center" vertical="center"/>
      <protection hidden="1"/>
    </xf>
    <xf numFmtId="0" fontId="20" fillId="0" borderId="122" xfId="0" applyFont="1" applyBorder="1" applyAlignment="1" applyProtection="1">
      <alignment horizontal="left" vertical="center"/>
      <protection hidden="1"/>
    </xf>
    <xf numFmtId="0" fontId="1" fillId="0" borderId="123" xfId="0" applyFont="1" applyBorder="1" applyAlignment="1" applyProtection="1">
      <alignment vertical="center"/>
      <protection hidden="1"/>
    </xf>
    <xf numFmtId="3" fontId="22" fillId="2" borderId="124" xfId="0" applyNumberFormat="1" applyFont="1" applyFill="1" applyBorder="1" applyAlignment="1" applyProtection="1">
      <alignment horizontal="right" vertical="center"/>
      <protection locked="0"/>
    </xf>
    <xf numFmtId="0" fontId="22" fillId="0" borderId="123" xfId="0" applyFont="1" applyBorder="1" applyAlignment="1" applyProtection="1">
      <alignment vertical="center"/>
      <protection hidden="1"/>
    </xf>
    <xf numFmtId="0" fontId="22" fillId="0" borderId="3" xfId="0" applyFont="1" applyBorder="1" applyAlignment="1" applyProtection="1">
      <alignment vertical="center"/>
      <protection hidden="1"/>
    </xf>
    <xf numFmtId="0" fontId="73" fillId="0" borderId="123" xfId="0" applyFont="1" applyBorder="1" applyAlignment="1" applyProtection="1">
      <alignment vertical="center"/>
      <protection hidden="1"/>
    </xf>
    <xf numFmtId="0" fontId="17" fillId="0" borderId="123" xfId="0" applyFont="1" applyBorder="1" applyAlignment="1" applyProtection="1">
      <alignment vertical="center"/>
      <protection hidden="1"/>
    </xf>
    <xf numFmtId="0" fontId="17" fillId="0" borderId="122" xfId="0" applyFont="1" applyBorder="1" applyAlignment="1" applyProtection="1">
      <alignment horizontal="left" vertical="center"/>
      <protection hidden="1"/>
    </xf>
    <xf numFmtId="0" fontId="17" fillId="0" borderId="3" xfId="0" applyFont="1" applyBorder="1" applyAlignment="1" applyProtection="1">
      <alignment vertical="center"/>
      <protection hidden="1"/>
    </xf>
    <xf numFmtId="0" fontId="17" fillId="0" borderId="125" xfId="0" applyFont="1" applyBorder="1" applyAlignment="1">
      <alignment/>
    </xf>
    <xf numFmtId="0" fontId="17" fillId="0" borderId="119" xfId="0" applyFont="1" applyBorder="1" applyAlignment="1">
      <alignment/>
    </xf>
    <xf numFmtId="3" fontId="22" fillId="4" borderId="12" xfId="0" applyNumberFormat="1" applyFont="1" applyFill="1" applyBorder="1" applyAlignment="1" applyProtection="1">
      <alignment horizontal="right" vertical="center"/>
      <protection locked="0"/>
    </xf>
    <xf numFmtId="3" fontId="22" fillId="2" borderId="12" xfId="0" applyNumberFormat="1" applyFont="1" applyFill="1" applyBorder="1" applyAlignment="1" applyProtection="1">
      <alignment horizontal="right" vertical="center"/>
      <protection locked="0"/>
    </xf>
    <xf numFmtId="182" fontId="20" fillId="0" borderId="126" xfId="0" applyNumberFormat="1" applyFont="1" applyBorder="1" applyAlignment="1" applyProtection="1">
      <alignment horizontal="center" vertical="center"/>
      <protection hidden="1"/>
    </xf>
    <xf numFmtId="182" fontId="20" fillId="0" borderId="127" xfId="0" applyNumberFormat="1" applyFont="1" applyBorder="1" applyAlignment="1" applyProtection="1">
      <alignment horizontal="center" vertical="center"/>
      <protection hidden="1"/>
    </xf>
    <xf numFmtId="3" fontId="22" fillId="2" borderId="106" xfId="0" applyNumberFormat="1" applyFont="1" applyFill="1" applyBorder="1" applyAlignment="1" applyProtection="1">
      <alignment horizontal="right" vertical="center"/>
      <protection locked="0"/>
    </xf>
    <xf numFmtId="3" fontId="22" fillId="4" borderId="128" xfId="0" applyNumberFormat="1" applyFont="1" applyFill="1" applyBorder="1" applyAlignment="1" applyProtection="1">
      <alignment horizontal="right" vertical="center"/>
      <protection locked="0"/>
    </xf>
    <xf numFmtId="3" fontId="22" fillId="4" borderId="129" xfId="0" applyNumberFormat="1" applyFont="1" applyFill="1" applyBorder="1" applyAlignment="1" applyProtection="1">
      <alignment horizontal="right" vertical="center"/>
      <protection locked="0"/>
    </xf>
    <xf numFmtId="3" fontId="22" fillId="4" borderId="130" xfId="0" applyNumberFormat="1" applyFont="1" applyFill="1" applyBorder="1" applyAlignment="1" applyProtection="1">
      <alignment horizontal="right" vertical="center"/>
      <protection locked="0"/>
    </xf>
    <xf numFmtId="3" fontId="30" fillId="4" borderId="131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Border="1" applyAlignment="1" applyProtection="1">
      <alignment horizontal="center" vertical="center"/>
      <protection hidden="1"/>
    </xf>
    <xf numFmtId="3" fontId="17" fillId="0" borderId="23" xfId="0" applyNumberFormat="1" applyFont="1" applyBorder="1" applyAlignment="1" applyProtection="1">
      <alignment horizontal="center" vertical="center" wrapText="1"/>
      <protection hidden="1"/>
    </xf>
    <xf numFmtId="3" fontId="17" fillId="0" borderId="24" xfId="0" applyNumberFormat="1" applyFont="1" applyBorder="1" applyAlignment="1" applyProtection="1">
      <alignment horizontal="center" vertical="center"/>
      <protection hidden="1"/>
    </xf>
    <xf numFmtId="3" fontId="30" fillId="4" borderId="132" xfId="0" applyNumberFormat="1" applyFont="1" applyFill="1" applyBorder="1" applyAlignment="1" applyProtection="1">
      <alignment horizontal="right" vertical="center"/>
      <protection locked="0"/>
    </xf>
    <xf numFmtId="182" fontId="20" fillId="0" borderId="133" xfId="0" applyNumberFormat="1" applyFont="1" applyBorder="1" applyAlignment="1" applyProtection="1">
      <alignment horizontal="center" vertical="center"/>
      <protection hidden="1"/>
    </xf>
    <xf numFmtId="3" fontId="22" fillId="4" borderId="134" xfId="0" applyNumberFormat="1" applyFont="1" applyFill="1" applyBorder="1" applyAlignment="1" applyProtection="1">
      <alignment horizontal="right" vertical="center"/>
      <protection locked="0"/>
    </xf>
    <xf numFmtId="0" fontId="17" fillId="0" borderId="119" xfId="0" applyFont="1" applyBorder="1" applyAlignment="1" applyProtection="1">
      <alignment horizontal="left"/>
      <protection/>
    </xf>
    <xf numFmtId="0" fontId="17" fillId="0" borderId="120" xfId="0" applyFont="1" applyBorder="1" applyAlignment="1" applyProtection="1">
      <alignment horizontal="left"/>
      <protection/>
    </xf>
    <xf numFmtId="0" fontId="17" fillId="0" borderId="125" xfId="0" applyFont="1" applyBorder="1" applyAlignment="1" applyProtection="1">
      <alignment horizontal="left"/>
      <protection/>
    </xf>
    <xf numFmtId="3" fontId="22" fillId="4" borderId="125" xfId="0" applyNumberFormat="1" applyFont="1" applyFill="1" applyBorder="1" applyAlignment="1" applyProtection="1">
      <alignment horizontal="right" vertical="center"/>
      <protection locked="0"/>
    </xf>
    <xf numFmtId="14" fontId="54" fillId="2" borderId="15" xfId="0" applyNumberFormat="1" applyFont="1" applyFill="1" applyBorder="1" applyAlignment="1" applyProtection="1">
      <alignment horizontal="left"/>
      <protection locked="0"/>
    </xf>
    <xf numFmtId="0" fontId="17" fillId="0" borderId="135" xfId="0" applyFont="1" applyBorder="1" applyAlignment="1">
      <alignment/>
    </xf>
    <xf numFmtId="0" fontId="17" fillId="0" borderId="136" xfId="0" applyFont="1" applyBorder="1" applyAlignment="1">
      <alignment/>
    </xf>
    <xf numFmtId="0" fontId="17" fillId="0" borderId="8" xfId="0" applyFont="1" applyBorder="1" applyAlignment="1">
      <alignment/>
    </xf>
    <xf numFmtId="3" fontId="30" fillId="4" borderId="137" xfId="0" applyNumberFormat="1" applyFont="1" applyFill="1" applyBorder="1" applyAlignment="1" applyProtection="1">
      <alignment horizontal="right" vertical="center"/>
      <protection locked="0"/>
    </xf>
    <xf numFmtId="3" fontId="30" fillId="2" borderId="137" xfId="0" applyNumberFormat="1" applyFont="1" applyFill="1" applyBorder="1" applyAlignment="1" applyProtection="1">
      <alignment horizontal="right" vertical="center"/>
      <protection locked="0"/>
    </xf>
    <xf numFmtId="3" fontId="30" fillId="2" borderId="101" xfId="0" applyNumberFormat="1" applyFont="1" applyFill="1" applyBorder="1" applyAlignment="1" applyProtection="1">
      <alignment horizontal="right" vertical="center"/>
      <protection locked="0"/>
    </xf>
    <xf numFmtId="3" fontId="30" fillId="4" borderId="121" xfId="0" applyNumberFormat="1" applyFont="1" applyFill="1" applyBorder="1" applyAlignment="1" applyProtection="1">
      <alignment horizontal="right" vertical="center"/>
      <protection locked="0"/>
    </xf>
    <xf numFmtId="3" fontId="30" fillId="2" borderId="138" xfId="0" applyNumberFormat="1" applyFont="1" applyFill="1" applyBorder="1" applyAlignment="1" applyProtection="1">
      <alignment horizontal="right" vertical="center"/>
      <protection locked="0"/>
    </xf>
    <xf numFmtId="38" fontId="22" fillId="4" borderId="81" xfId="15" applyNumberFormat="1" applyFont="1" applyFill="1" applyBorder="1" applyAlignment="1" applyProtection="1">
      <alignment vertical="center"/>
      <protection locked="0"/>
    </xf>
    <xf numFmtId="38" fontId="22" fillId="2" borderId="81" xfId="15" applyNumberFormat="1" applyFont="1" applyFill="1" applyBorder="1" applyAlignment="1" applyProtection="1">
      <alignment horizontal="right" vertical="center"/>
      <protection hidden="1"/>
    </xf>
    <xf numFmtId="38" fontId="22" fillId="2" borderId="81" xfId="15" applyNumberFormat="1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>
      <alignment/>
    </xf>
    <xf numFmtId="0" fontId="54" fillId="2" borderId="71" xfId="0" applyFont="1" applyFill="1" applyBorder="1" applyAlignment="1" applyProtection="1">
      <alignment/>
      <protection locked="0"/>
    </xf>
    <xf numFmtId="0" fontId="54" fillId="2" borderId="70" xfId="0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hidden="1"/>
    </xf>
    <xf numFmtId="3" fontId="52" fillId="2" borderId="70" xfId="0" applyNumberFormat="1" applyFont="1" applyFill="1" applyBorder="1" applyAlignment="1" applyProtection="1">
      <alignment/>
      <protection locked="0"/>
    </xf>
    <xf numFmtId="3" fontId="52" fillId="2" borderId="71" xfId="0" applyNumberFormat="1" applyFont="1" applyFill="1" applyBorder="1" applyAlignment="1" applyProtection="1">
      <alignment/>
      <protection locked="0"/>
    </xf>
    <xf numFmtId="3" fontId="52" fillId="2" borderId="139" xfId="0" applyNumberFormat="1" applyFont="1" applyFill="1" applyBorder="1" applyAlignment="1" applyProtection="1">
      <alignment/>
      <protection locked="0"/>
    </xf>
    <xf numFmtId="0" fontId="52" fillId="0" borderId="140" xfId="0" applyFont="1" applyBorder="1" applyAlignment="1" applyProtection="1">
      <alignment/>
      <protection hidden="1"/>
    </xf>
    <xf numFmtId="0" fontId="54" fillId="0" borderId="70" xfId="0" applyFont="1" applyBorder="1" applyAlignment="1" applyProtection="1">
      <alignment/>
      <protection hidden="1"/>
    </xf>
    <xf numFmtId="0" fontId="54" fillId="0" borderId="139" xfId="0" applyFont="1" applyBorder="1" applyAlignment="1" applyProtection="1">
      <alignment/>
      <protection hidden="1"/>
    </xf>
    <xf numFmtId="1" fontId="52" fillId="0" borderId="71" xfId="0" applyNumberFormat="1" applyFont="1" applyBorder="1" applyAlignment="1" applyProtection="1">
      <alignment/>
      <protection hidden="1"/>
    </xf>
    <xf numFmtId="0" fontId="52" fillId="2" borderId="139" xfId="0" applyFont="1" applyFill="1" applyBorder="1" applyAlignment="1" applyProtection="1">
      <alignment/>
      <protection locked="0"/>
    </xf>
    <xf numFmtId="14" fontId="52" fillId="0" borderId="0" xfId="0" applyNumberFormat="1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left"/>
      <protection hidden="1"/>
    </xf>
    <xf numFmtId="0" fontId="69" fillId="0" borderId="73" xfId="0" applyFont="1" applyBorder="1" applyAlignment="1">
      <alignment horizontal="left"/>
    </xf>
    <xf numFmtId="0" fontId="52" fillId="0" borderId="0" xfId="0" applyFont="1" applyAlignment="1" applyProtection="1">
      <alignment horizontal="left"/>
      <protection hidden="1"/>
    </xf>
    <xf numFmtId="0" fontId="0" fillId="0" borderId="73" xfId="0" applyBorder="1" applyAlignment="1">
      <alignment horizontal="left"/>
    </xf>
    <xf numFmtId="0" fontId="2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7" fillId="0" borderId="0" xfId="0" applyFont="1" applyAlignment="1" applyProtection="1">
      <alignment/>
      <protection/>
    </xf>
    <xf numFmtId="0" fontId="63" fillId="0" borderId="0" xfId="0" applyNumberFormat="1" applyFont="1" applyAlignment="1" applyProtection="1">
      <alignment horizontal="center"/>
      <protection/>
    </xf>
    <xf numFmtId="0" fontId="64" fillId="0" borderId="0" xfId="0" applyNumberFormat="1" applyFont="1" applyAlignment="1">
      <alignment horizontal="center"/>
    </xf>
    <xf numFmtId="0" fontId="20" fillId="0" borderId="0" xfId="0" applyFont="1" applyAlignment="1" applyProtection="1">
      <alignment horizontal="center" wrapText="1"/>
      <protection/>
    </xf>
    <xf numFmtId="0" fontId="23" fillId="0" borderId="0" xfId="0" applyFont="1" applyAlignment="1">
      <alignment horizontal="center" wrapText="1"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1" fillId="0" borderId="0" xfId="0" applyFont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14" fontId="19" fillId="0" borderId="0" xfId="0" applyNumberFormat="1" applyFont="1" applyAlignment="1" applyProtection="1">
      <alignment horizontal="center"/>
      <protection/>
    </xf>
    <xf numFmtId="0" fontId="60" fillId="0" borderId="0" xfId="0" applyFont="1" applyAlignment="1">
      <alignment horizontal="center"/>
    </xf>
    <xf numFmtId="0" fontId="68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0" fillId="0" borderId="141" xfId="0" applyFont="1" applyBorder="1" applyAlignment="1" applyProtection="1">
      <alignment horizontal="center" vertical="center" wrapText="1"/>
      <protection hidden="1"/>
    </xf>
    <xf numFmtId="0" fontId="0" fillId="0" borderId="142" xfId="0" applyBorder="1" applyAlignment="1" applyProtection="1">
      <alignment horizontal="center" wrapText="1"/>
      <protection hidden="1"/>
    </xf>
    <xf numFmtId="0" fontId="0" fillId="0" borderId="143" xfId="0" applyBorder="1" applyAlignment="1" applyProtection="1">
      <alignment horizontal="center" wrapText="1"/>
      <protection hidden="1"/>
    </xf>
    <xf numFmtId="0" fontId="17" fillId="0" borderId="144" xfId="0" applyFont="1" applyBorder="1" applyAlignment="1" applyProtection="1">
      <alignment horizontal="left" vertical="center"/>
      <protection hidden="1"/>
    </xf>
    <xf numFmtId="0" fontId="0" fillId="0" borderId="145" xfId="0" applyBorder="1" applyAlignment="1" applyProtection="1">
      <alignment horizontal="left" vertical="center"/>
      <protection hidden="1"/>
    </xf>
    <xf numFmtId="0" fontId="0" fillId="0" borderId="146" xfId="0" applyBorder="1" applyAlignment="1" applyProtection="1">
      <alignment horizontal="left" vertical="center"/>
      <protection hidden="1"/>
    </xf>
    <xf numFmtId="0" fontId="17" fillId="0" borderId="147" xfId="0" applyFont="1" applyBorder="1" applyAlignment="1" applyProtection="1">
      <alignment horizontal="center" wrapText="1"/>
      <protection hidden="1"/>
    </xf>
    <xf numFmtId="0" fontId="0" fillId="0" borderId="148" xfId="0" applyBorder="1" applyAlignment="1" applyProtection="1">
      <alignment/>
      <protection hidden="1"/>
    </xf>
    <xf numFmtId="0" fontId="0" fillId="0" borderId="149" xfId="0" applyBorder="1" applyAlignment="1" applyProtection="1">
      <alignment/>
      <protection hidden="1"/>
    </xf>
    <xf numFmtId="0" fontId="20" fillId="0" borderId="35" xfId="0" applyFont="1" applyBorder="1" applyAlignment="1" applyProtection="1">
      <alignment horizontal="left"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0" fillId="0" borderId="150" xfId="0" applyBorder="1" applyAlignment="1" applyProtection="1">
      <alignment horizontal="left" vertical="center"/>
      <protection hidden="1"/>
    </xf>
    <xf numFmtId="0" fontId="17" fillId="0" borderId="141" xfId="0" applyFont="1" applyBorder="1" applyAlignment="1" applyProtection="1">
      <alignment horizontal="left" vertical="center"/>
      <protection hidden="1"/>
    </xf>
    <xf numFmtId="0" fontId="0" fillId="0" borderId="142" xfId="0" applyBorder="1" applyAlignment="1" applyProtection="1">
      <alignment horizontal="left" vertical="center"/>
      <protection hidden="1"/>
    </xf>
    <xf numFmtId="0" fontId="0" fillId="0" borderId="143" xfId="0" applyBorder="1" applyAlignment="1" applyProtection="1">
      <alignment horizontal="left" vertical="center"/>
      <protection hidden="1"/>
    </xf>
    <xf numFmtId="0" fontId="20" fillId="0" borderId="151" xfId="0" applyFont="1" applyBorder="1" applyAlignment="1" applyProtection="1">
      <alignment horizontal="left" vertical="center"/>
      <protection hidden="1"/>
    </xf>
    <xf numFmtId="0" fontId="20" fillId="8" borderId="151" xfId="0" applyFont="1" applyFill="1" applyBorder="1" applyAlignment="1" applyProtection="1">
      <alignment horizontal="left" vertical="center" indent="1"/>
      <protection hidden="1"/>
    </xf>
    <xf numFmtId="0" fontId="0" fillId="0" borderId="37" xfId="0" applyBorder="1" applyAlignment="1" applyProtection="1">
      <alignment horizontal="left" vertical="center" indent="1"/>
      <protection hidden="1"/>
    </xf>
    <xf numFmtId="0" fontId="0" fillId="0" borderId="150" xfId="0" applyBorder="1" applyAlignment="1" applyProtection="1">
      <alignment horizontal="left" vertical="center" indent="1"/>
      <protection hidden="1"/>
    </xf>
    <xf numFmtId="0" fontId="17" fillId="0" borderId="147" xfId="0" applyFont="1" applyBorder="1" applyAlignment="1" applyProtection="1">
      <alignment horizontal="left" vertical="center"/>
      <protection hidden="1"/>
    </xf>
    <xf numFmtId="0" fontId="0" fillId="0" borderId="148" xfId="0" applyBorder="1" applyAlignment="1" applyProtection="1">
      <alignment horizontal="left" vertical="center"/>
      <protection hidden="1"/>
    </xf>
    <xf numFmtId="0" fontId="0" fillId="0" borderId="149" xfId="0" applyBorder="1" applyAlignment="1" applyProtection="1">
      <alignment horizontal="left" vertical="center"/>
      <protection hidden="1"/>
    </xf>
    <xf numFmtId="0" fontId="6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9" fillId="0" borderId="0" xfId="0" applyFont="1" applyAlignment="1" applyProtection="1">
      <alignment/>
      <protection hidden="1"/>
    </xf>
    <xf numFmtId="0" fontId="20" fillId="0" borderId="141" xfId="0" applyFont="1" applyBorder="1" applyAlignment="1" applyProtection="1">
      <alignment horizontal="center" vertical="center"/>
      <protection hidden="1"/>
    </xf>
    <xf numFmtId="0" fontId="0" fillId="0" borderId="142" xfId="0" applyBorder="1" applyAlignment="1" applyProtection="1">
      <alignment horizontal="center" vertical="center"/>
      <protection hidden="1"/>
    </xf>
    <xf numFmtId="0" fontId="0" fillId="0" borderId="143" xfId="0" applyBorder="1" applyAlignment="1" applyProtection="1">
      <alignment horizontal="center" vertical="center"/>
      <protection hidden="1"/>
    </xf>
    <xf numFmtId="0" fontId="22" fillId="0" borderId="147" xfId="0" applyFont="1" applyBorder="1" applyAlignment="1" applyProtection="1">
      <alignment horizontal="center" vertical="center"/>
      <protection hidden="1"/>
    </xf>
    <xf numFmtId="0" fontId="0" fillId="0" borderId="148" xfId="0" applyBorder="1" applyAlignment="1" applyProtection="1">
      <alignment horizontal="center" vertical="center"/>
      <protection hidden="1"/>
    </xf>
    <xf numFmtId="0" fontId="0" fillId="0" borderId="149" xfId="0" applyBorder="1" applyAlignment="1" applyProtection="1">
      <alignment horizontal="center" vertical="center"/>
      <protection hidden="1"/>
    </xf>
    <xf numFmtId="0" fontId="20" fillId="0" borderId="151" xfId="0" applyFont="1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0" fillId="0" borderId="150" xfId="0" applyBorder="1" applyAlignment="1" applyProtection="1">
      <alignment vertical="center" wrapText="1"/>
      <protection hidden="1"/>
    </xf>
    <xf numFmtId="0" fontId="17" fillId="0" borderId="141" xfId="0" applyFont="1" applyBorder="1" applyAlignment="1" applyProtection="1">
      <alignment horizontal="left" vertical="center" wrapText="1"/>
      <protection hidden="1"/>
    </xf>
    <xf numFmtId="0" fontId="0" fillId="0" borderId="142" xfId="0" applyBorder="1" applyAlignment="1" applyProtection="1">
      <alignment vertical="center" wrapText="1"/>
      <protection hidden="1"/>
    </xf>
    <xf numFmtId="0" fontId="0" fillId="0" borderId="143" xfId="0" applyBorder="1" applyAlignment="1" applyProtection="1">
      <alignment vertical="center" wrapText="1"/>
      <protection hidden="1"/>
    </xf>
    <xf numFmtId="0" fontId="17" fillId="0" borderId="144" xfId="0" applyFont="1" applyBorder="1" applyAlignment="1" applyProtection="1">
      <alignment horizontal="left" vertical="center" wrapText="1"/>
      <protection hidden="1"/>
    </xf>
    <xf numFmtId="0" fontId="0" fillId="0" borderId="145" xfId="0" applyBorder="1" applyAlignment="1" applyProtection="1">
      <alignment vertical="center" wrapText="1"/>
      <protection hidden="1"/>
    </xf>
    <xf numFmtId="0" fontId="0" fillId="0" borderId="146" xfId="0" applyBorder="1" applyAlignment="1" applyProtection="1">
      <alignment vertical="center" wrapText="1"/>
      <protection hidden="1"/>
    </xf>
    <xf numFmtId="0" fontId="20" fillId="8" borderId="151" xfId="0" applyFont="1" applyFill="1" applyBorder="1" applyAlignment="1" applyProtection="1">
      <alignment vertical="center" wrapText="1"/>
      <protection hidden="1"/>
    </xf>
    <xf numFmtId="0" fontId="17" fillId="0" borderId="147" xfId="0" applyFont="1" applyBorder="1" applyAlignment="1" applyProtection="1">
      <alignment horizontal="left" vertical="center" wrapText="1"/>
      <protection hidden="1"/>
    </xf>
    <xf numFmtId="0" fontId="0" fillId="0" borderId="148" xfId="0" applyBorder="1" applyAlignment="1" applyProtection="1">
      <alignment vertical="center" wrapText="1"/>
      <protection hidden="1"/>
    </xf>
    <xf numFmtId="0" fontId="0" fillId="0" borderId="149" xfId="0" applyBorder="1" applyAlignment="1" applyProtection="1">
      <alignment vertical="center" wrapText="1"/>
      <protection hidden="1"/>
    </xf>
    <xf numFmtId="0" fontId="20" fillId="0" borderId="152" xfId="0" applyFont="1" applyBorder="1" applyAlignment="1" applyProtection="1">
      <alignment horizontal="left" vertical="center"/>
      <protection hidden="1"/>
    </xf>
    <xf numFmtId="0" fontId="0" fillId="0" borderId="153" xfId="0" applyBorder="1" applyAlignment="1" applyProtection="1">
      <alignment vertical="center"/>
      <protection hidden="1"/>
    </xf>
    <xf numFmtId="0" fontId="0" fillId="0" borderId="154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150" xfId="0" applyBorder="1" applyAlignment="1" applyProtection="1">
      <alignment vertical="center"/>
      <protection hidden="1"/>
    </xf>
    <xf numFmtId="0" fontId="17" fillId="0" borderId="155" xfId="0" applyFont="1" applyBorder="1" applyAlignment="1" applyProtection="1">
      <alignment horizontal="right" vertical="center"/>
      <protection hidden="1"/>
    </xf>
    <xf numFmtId="0" fontId="17" fillId="0" borderId="156" xfId="0" applyFont="1" applyBorder="1" applyAlignment="1" applyProtection="1">
      <alignment horizontal="right" vertical="center"/>
      <protection hidden="1"/>
    </xf>
    <xf numFmtId="0" fontId="17" fillId="0" borderId="157" xfId="0" applyFont="1" applyBorder="1" applyAlignment="1" applyProtection="1">
      <alignment horizontal="right" vertical="center"/>
      <protection hidden="1"/>
    </xf>
    <xf numFmtId="0" fontId="17" fillId="0" borderId="120" xfId="0" applyFont="1" applyBorder="1" applyAlignment="1" applyProtection="1">
      <alignment horizontal="right" vertical="center"/>
      <protection hidden="1"/>
    </xf>
    <xf numFmtId="0" fontId="17" fillId="0" borderId="158" xfId="0" applyFont="1" applyBorder="1" applyAlignment="1" applyProtection="1">
      <alignment horizontal="right" vertical="center"/>
      <protection hidden="1"/>
    </xf>
    <xf numFmtId="0" fontId="17" fillId="0" borderId="159" xfId="0" applyFont="1" applyBorder="1" applyAlignment="1" applyProtection="1">
      <alignment horizontal="right" vertical="center"/>
      <protection hidden="1"/>
    </xf>
    <xf numFmtId="0" fontId="17" fillId="0" borderId="123" xfId="0" applyFont="1" applyBorder="1" applyAlignment="1" applyProtection="1">
      <alignment horizontal="right" vertical="center"/>
      <protection hidden="1"/>
    </xf>
    <xf numFmtId="0" fontId="17" fillId="0" borderId="160" xfId="0" applyFont="1" applyBorder="1" applyAlignment="1" applyProtection="1">
      <alignment horizontal="right" vertical="center"/>
      <protection hidden="1"/>
    </xf>
    <xf numFmtId="0" fontId="17" fillId="0" borderId="76" xfId="0" applyFont="1" applyBorder="1" applyAlignment="1" applyProtection="1">
      <alignment horizontal="left" vertical="center"/>
      <protection hidden="1"/>
    </xf>
    <xf numFmtId="0" fontId="20" fillId="0" borderId="76" xfId="0" applyFont="1" applyBorder="1" applyAlignment="1" applyProtection="1">
      <alignment horizontal="left" vertical="center"/>
      <protection hidden="1"/>
    </xf>
    <xf numFmtId="0" fontId="17" fillId="0" borderId="161" xfId="0" applyFont="1" applyBorder="1" applyAlignment="1" applyProtection="1">
      <alignment horizontal="left" vertical="center" wrapText="1"/>
      <protection hidden="1"/>
    </xf>
    <xf numFmtId="0" fontId="17" fillId="0" borderId="162" xfId="0" applyFont="1" applyBorder="1" applyAlignment="1" applyProtection="1">
      <alignment horizontal="left" vertical="center" wrapText="1"/>
      <protection hidden="1"/>
    </xf>
    <xf numFmtId="0" fontId="17" fillId="0" borderId="163" xfId="0" applyFont="1" applyBorder="1" applyAlignment="1" applyProtection="1">
      <alignment horizontal="left" vertical="center" wrapText="1"/>
      <protection hidden="1"/>
    </xf>
    <xf numFmtId="0" fontId="20" fillId="0" borderId="164" xfId="0" applyFont="1" applyBorder="1" applyAlignment="1" applyProtection="1">
      <alignment horizontal="left" vertical="center"/>
      <protection hidden="1"/>
    </xf>
    <xf numFmtId="0" fontId="20" fillId="0" borderId="165" xfId="0" applyFont="1" applyBorder="1" applyAlignment="1" applyProtection="1">
      <alignment horizontal="left" vertical="center"/>
      <protection hidden="1"/>
    </xf>
    <xf numFmtId="0" fontId="0" fillId="0" borderId="166" xfId="0" applyBorder="1" applyAlignment="1" applyProtection="1">
      <alignment vertical="center"/>
      <protection hidden="1"/>
    </xf>
    <xf numFmtId="0" fontId="0" fillId="0" borderId="167" xfId="0" applyBorder="1" applyAlignment="1" applyProtection="1">
      <alignment vertical="center"/>
      <protection hidden="1"/>
    </xf>
    <xf numFmtId="0" fontId="20" fillId="0" borderId="168" xfId="0" applyFont="1" applyBorder="1" applyAlignment="1" applyProtection="1">
      <alignment horizontal="left" vertical="center"/>
      <protection hidden="1"/>
    </xf>
    <xf numFmtId="0" fontId="1" fillId="0" borderId="153" xfId="0" applyFont="1" applyBorder="1" applyAlignment="1" applyProtection="1">
      <alignment vertical="center"/>
      <protection hidden="1"/>
    </xf>
    <xf numFmtId="0" fontId="1" fillId="0" borderId="166" xfId="0" applyFont="1" applyBorder="1" applyAlignment="1" applyProtection="1">
      <alignment vertical="center"/>
      <protection hidden="1"/>
    </xf>
    <xf numFmtId="0" fontId="1" fillId="0" borderId="167" xfId="0" applyFont="1" applyBorder="1" applyAlignment="1" applyProtection="1">
      <alignment vertical="center"/>
      <protection hidden="1"/>
    </xf>
    <xf numFmtId="0" fontId="0" fillId="0" borderId="142" xfId="0" applyBorder="1" applyAlignment="1" applyProtection="1">
      <alignment horizontal="center" vertical="center" wrapText="1"/>
      <protection hidden="1"/>
    </xf>
    <xf numFmtId="0" fontId="0" fillId="0" borderId="143" xfId="0" applyBorder="1" applyAlignment="1" applyProtection="1">
      <alignment horizontal="center" vertical="center" wrapText="1"/>
      <protection hidden="1"/>
    </xf>
    <xf numFmtId="0" fontId="22" fillId="0" borderId="147" xfId="0" applyFont="1" applyBorder="1" applyAlignment="1" applyProtection="1">
      <alignment horizontal="center" vertical="center" wrapText="1"/>
      <protection hidden="1"/>
    </xf>
    <xf numFmtId="0" fontId="0" fillId="0" borderId="148" xfId="0" applyBorder="1" applyAlignment="1" applyProtection="1">
      <alignment horizontal="center" vertical="center" wrapText="1"/>
      <protection hidden="1"/>
    </xf>
    <xf numFmtId="0" fontId="0" fillId="0" borderId="149" xfId="0" applyBorder="1" applyAlignment="1" applyProtection="1">
      <alignment horizontal="center" vertical="center" wrapText="1"/>
      <protection hidden="1"/>
    </xf>
    <xf numFmtId="0" fontId="20" fillId="0" borderId="169" xfId="0" applyFont="1" applyBorder="1" applyAlignment="1" applyProtection="1">
      <alignment horizontal="left" vertical="center"/>
      <protection hidden="1"/>
    </xf>
    <xf numFmtId="0" fontId="1" fillId="0" borderId="17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0" fillId="0" borderId="141" xfId="0" applyFont="1" applyBorder="1" applyAlignment="1" applyProtection="1">
      <alignment horizontal="left" vertical="center"/>
      <protection hidden="1"/>
    </xf>
    <xf numFmtId="0" fontId="0" fillId="0" borderId="142" xfId="0" applyBorder="1" applyAlignment="1" applyProtection="1">
      <alignment vertical="center"/>
      <protection hidden="1"/>
    </xf>
    <xf numFmtId="0" fontId="0" fillId="0" borderId="143" xfId="0" applyBorder="1" applyAlignment="1" applyProtection="1">
      <alignment vertical="center"/>
      <protection hidden="1"/>
    </xf>
    <xf numFmtId="0" fontId="20" fillId="0" borderId="147" xfId="0" applyFont="1" applyBorder="1" applyAlignment="1" applyProtection="1">
      <alignment horizontal="left" vertical="center"/>
      <protection hidden="1"/>
    </xf>
    <xf numFmtId="0" fontId="0" fillId="0" borderId="148" xfId="0" applyBorder="1" applyAlignment="1" applyProtection="1">
      <alignment vertical="center"/>
      <protection hidden="1"/>
    </xf>
    <xf numFmtId="0" fontId="0" fillId="0" borderId="149" xfId="0" applyBorder="1" applyAlignment="1" applyProtection="1">
      <alignment vertical="center"/>
      <protection hidden="1"/>
    </xf>
    <xf numFmtId="0" fontId="20" fillId="0" borderId="171" xfId="0" applyFont="1" applyBorder="1" applyAlignment="1" applyProtection="1">
      <alignment horizontal="left" vertical="center" wrapText="1"/>
      <protection hidden="1"/>
    </xf>
    <xf numFmtId="0" fontId="21" fillId="0" borderId="40" xfId="0" applyFont="1" applyBorder="1" applyAlignment="1" applyProtection="1">
      <alignment vertical="center"/>
      <protection hidden="1"/>
    </xf>
    <xf numFmtId="0" fontId="21" fillId="0" borderId="172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7" fillId="0" borderId="173" xfId="0" applyFont="1" applyBorder="1" applyAlignment="1" applyProtection="1">
      <alignment horizontal="right" vertical="center"/>
      <protection hidden="1"/>
    </xf>
    <xf numFmtId="0" fontId="17" fillId="0" borderId="136" xfId="0" applyFont="1" applyBorder="1" applyAlignment="1" applyProtection="1">
      <alignment horizontal="right" vertical="center"/>
      <protection hidden="1"/>
    </xf>
    <xf numFmtId="0" fontId="17" fillId="0" borderId="124" xfId="0" applyFont="1" applyBorder="1" applyAlignment="1" applyProtection="1">
      <alignment horizontal="right" vertical="center"/>
      <protection hidden="1"/>
    </xf>
    <xf numFmtId="0" fontId="17" fillId="0" borderId="174" xfId="0" applyFont="1" applyBorder="1" applyAlignment="1" applyProtection="1">
      <alignment horizontal="right" vertical="center"/>
      <protection hidden="1"/>
    </xf>
    <xf numFmtId="0" fontId="17" fillId="0" borderId="175" xfId="0" applyFont="1" applyBorder="1" applyAlignment="1" applyProtection="1">
      <alignment horizontal="right" vertical="center"/>
      <protection hidden="1"/>
    </xf>
    <xf numFmtId="0" fontId="17" fillId="0" borderId="76" xfId="0" applyFont="1" applyBorder="1" applyAlignment="1" applyProtection="1">
      <alignment horizontal="right" vertical="center"/>
      <protection hidden="1"/>
    </xf>
    <xf numFmtId="0" fontId="20" fillId="0" borderId="153" xfId="0" applyFont="1" applyBorder="1" applyAlignment="1" applyProtection="1">
      <alignment horizontal="left" vertical="center"/>
      <protection hidden="1"/>
    </xf>
    <xf numFmtId="0" fontId="1" fillId="0" borderId="176" xfId="0" applyFont="1" applyBorder="1" applyAlignment="1" applyProtection="1">
      <alignment vertical="center"/>
      <protection hidden="1"/>
    </xf>
    <xf numFmtId="2" fontId="15" fillId="0" borderId="11" xfId="0" applyNumberFormat="1" applyFont="1" applyBorder="1" applyAlignment="1">
      <alignment horizontal="right" vertical="center" wrapText="1"/>
    </xf>
    <xf numFmtId="2" fontId="15" fillId="0" borderId="12" xfId="0" applyNumberFormat="1" applyFont="1" applyBorder="1" applyAlignment="1">
      <alignment horizontal="right" vertical="center" wrapText="1"/>
    </xf>
    <xf numFmtId="0" fontId="15" fillId="0" borderId="177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78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2" fontId="15" fillId="0" borderId="76" xfId="0" applyNumberFormat="1" applyFont="1" applyBorder="1" applyAlignment="1">
      <alignment vertical="center" wrapText="1"/>
    </xf>
    <xf numFmtId="2" fontId="15" fillId="0" borderId="180" xfId="0" applyNumberFormat="1" applyFont="1" applyBorder="1" applyAlignment="1">
      <alignment vertical="center" wrapText="1"/>
    </xf>
    <xf numFmtId="0" fontId="15" fillId="0" borderId="18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82" xfId="0" applyFont="1" applyBorder="1" applyAlignment="1">
      <alignment vertical="center" wrapText="1"/>
    </xf>
    <xf numFmtId="2" fontId="15" fillId="0" borderId="183" xfId="0" applyNumberFormat="1" applyFont="1" applyBorder="1" applyAlignment="1">
      <alignment vertical="center" wrapText="1"/>
    </xf>
    <xf numFmtId="2" fontId="15" fillId="0" borderId="184" xfId="0" applyNumberFormat="1" applyFont="1" applyBorder="1" applyAlignment="1">
      <alignment vertical="center" wrapText="1"/>
    </xf>
    <xf numFmtId="0" fontId="15" fillId="0" borderId="185" xfId="0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2" fontId="15" fillId="0" borderId="186" xfId="0" applyNumberFormat="1" applyFont="1" applyBorder="1" applyAlignment="1">
      <alignment horizontal="right" vertical="center" wrapText="1"/>
    </xf>
    <xf numFmtId="2" fontId="15" fillId="0" borderId="187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2" fontId="15" fillId="0" borderId="182" xfId="0" applyNumberFormat="1" applyFont="1" applyBorder="1" applyAlignment="1">
      <alignment horizontal="right" vertical="center" wrapText="1"/>
    </xf>
    <xf numFmtId="2" fontId="15" fillId="0" borderId="188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/>
    </xf>
    <xf numFmtId="0" fontId="4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2" fontId="15" fillId="0" borderId="177" xfId="0" applyNumberFormat="1" applyFont="1" applyBorder="1" applyAlignment="1">
      <alignment horizontal="right" vertical="center" wrapText="1"/>
    </xf>
    <xf numFmtId="2" fontId="15" fillId="0" borderId="189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40" fillId="0" borderId="0" xfId="0" applyFont="1" applyFill="1" applyAlignment="1" applyProtection="1">
      <alignment horizontal="left"/>
      <protection hidden="1"/>
    </xf>
  </cellXfs>
  <cellStyles count="10">
    <cellStyle name="Normal" xfId="0"/>
    <cellStyle name="Comma" xfId="15"/>
    <cellStyle name="Comma [0]" xfId="16"/>
    <cellStyle name="Ezres_befeszk" xfId="17"/>
    <cellStyle name="Hyperlink" xfId="18"/>
    <cellStyle name="Followed Hyperlink" xfId="19"/>
    <cellStyle name="Normál_MUNKALAP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B1:D22"/>
  <sheetViews>
    <sheetView showGridLines="0" showRowColHeaders="0" showZeros="0" workbookViewId="0" topLeftCell="A1">
      <selection activeCell="B25" sqref="B25"/>
    </sheetView>
  </sheetViews>
  <sheetFormatPr defaultColWidth="9.140625" defaultRowHeight="12.75"/>
  <cols>
    <col min="1" max="1" width="1.7109375" style="0" customWidth="1"/>
    <col min="2" max="2" width="90.7109375" style="0" customWidth="1"/>
  </cols>
  <sheetData>
    <row r="1" spans="2:4" ht="18.75">
      <c r="B1" s="90" t="s">
        <v>162</v>
      </c>
      <c r="D1" s="31" t="s">
        <v>25</v>
      </c>
    </row>
    <row r="2" ht="15.75">
      <c r="B2" s="298" t="s">
        <v>163</v>
      </c>
    </row>
    <row r="3" ht="16.5" thickBot="1">
      <c r="B3" s="91" t="s">
        <v>201</v>
      </c>
    </row>
    <row r="4" ht="38.25">
      <c r="B4" s="95" t="s">
        <v>175</v>
      </c>
    </row>
    <row r="5" ht="12.75">
      <c r="B5" s="96" t="s">
        <v>164</v>
      </c>
    </row>
    <row r="6" ht="12.75">
      <c r="B6" s="95" t="s">
        <v>197</v>
      </c>
    </row>
    <row r="7" ht="38.25">
      <c r="B7" s="95" t="s">
        <v>165</v>
      </c>
    </row>
    <row r="8" ht="12.75">
      <c r="B8" s="97" t="s">
        <v>172</v>
      </c>
    </row>
    <row r="9" ht="12.75">
      <c r="B9" s="96" t="s">
        <v>167</v>
      </c>
    </row>
    <row r="10" ht="12.75">
      <c r="B10" s="95" t="s">
        <v>168</v>
      </c>
    </row>
    <row r="11" ht="12.75">
      <c r="B11" s="96" t="s">
        <v>169</v>
      </c>
    </row>
    <row r="12" ht="12.75">
      <c r="B12" s="95" t="s">
        <v>170</v>
      </c>
    </row>
    <row r="13" ht="12.75">
      <c r="B13" s="96" t="s">
        <v>171</v>
      </c>
    </row>
    <row r="14" ht="12.75">
      <c r="B14" s="95" t="s">
        <v>166</v>
      </c>
    </row>
    <row r="15" ht="12.75">
      <c r="B15" s="95" t="s">
        <v>200</v>
      </c>
    </row>
    <row r="16" ht="12.75">
      <c r="B16" s="96" t="s">
        <v>191</v>
      </c>
    </row>
    <row r="17" ht="12.75">
      <c r="B17" s="95" t="s">
        <v>192</v>
      </c>
    </row>
    <row r="18" ht="38.25">
      <c r="B18" s="98" t="s">
        <v>173</v>
      </c>
    </row>
    <row r="19" ht="25.5">
      <c r="B19" s="98" t="s">
        <v>174</v>
      </c>
    </row>
    <row r="20" ht="12.75">
      <c r="B20" s="92"/>
    </row>
    <row r="21" ht="43.5" thickBot="1">
      <c r="B21" s="99" t="s">
        <v>203</v>
      </c>
    </row>
    <row r="22" ht="12.75">
      <c r="B22" s="10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6"/>
  <legacyDrawing r:id="rId5"/>
  <oleObjects>
    <oleObject progId="CorelDraw.Graphic.6" shapeId="395269" r:id="rId1"/>
    <oleObject progId="CorelDraw.Graphic.6" shapeId="395895" r:id="rId2"/>
    <oleObject progId="CorelDraw.Graphic.6" shapeId="397350" r:id="rId3"/>
    <oleObject progId="CorelDraw.Graphic.6" shapeId="39905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X31"/>
  <sheetViews>
    <sheetView showGridLines="0" showRowColHeaders="0" showZeros="0" zoomScale="80" zoomScaleNormal="80" workbookViewId="0" topLeftCell="A1">
      <selection activeCell="D19" sqref="D19"/>
    </sheetView>
  </sheetViews>
  <sheetFormatPr defaultColWidth="9.140625" defaultRowHeight="12.75"/>
  <cols>
    <col min="1" max="1" width="1.7109375" style="6" customWidth="1"/>
    <col min="2" max="2" width="22.57421875" style="13" customWidth="1"/>
    <col min="3" max="3" width="2.7109375" style="13" customWidth="1"/>
    <col min="4" max="4" width="29.00390625" style="14" customWidth="1"/>
    <col min="5" max="5" width="5.7109375" style="6" customWidth="1"/>
    <col min="6" max="22" width="2.8515625" style="11" customWidth="1"/>
    <col min="23" max="16384" width="9.140625" style="6" customWidth="1"/>
  </cols>
  <sheetData>
    <row r="1" spans="1:24" ht="15.75" thickBot="1">
      <c r="A1" s="111"/>
      <c r="B1" s="267" t="s">
        <v>177</v>
      </c>
      <c r="C1" s="267"/>
      <c r="D1" s="268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84"/>
      <c r="X1" s="83"/>
    </row>
    <row r="2" spans="1:24" ht="15.75" thickBot="1">
      <c r="A2" s="111"/>
      <c r="B2" s="412" t="s">
        <v>266</v>
      </c>
      <c r="C2" s="411"/>
      <c r="D2" s="421"/>
      <c r="E2" s="269"/>
      <c r="F2" s="85" t="s">
        <v>255</v>
      </c>
      <c r="G2" s="85" t="s">
        <v>256</v>
      </c>
      <c r="H2" s="85" t="s">
        <v>257</v>
      </c>
      <c r="I2" s="85" t="s">
        <v>262</v>
      </c>
      <c r="J2" s="85" t="s">
        <v>255</v>
      </c>
      <c r="K2" s="85" t="s">
        <v>264</v>
      </c>
      <c r="L2" s="85" t="s">
        <v>258</v>
      </c>
      <c r="M2" s="85" t="s">
        <v>265</v>
      </c>
      <c r="N2" s="85"/>
      <c r="O2" s="85"/>
      <c r="P2" s="85"/>
      <c r="Q2" s="85"/>
      <c r="R2" s="85"/>
      <c r="S2" s="85"/>
      <c r="T2" s="85"/>
      <c r="U2" s="85"/>
      <c r="V2" s="85"/>
      <c r="W2" s="84"/>
      <c r="X2" s="83"/>
    </row>
    <row r="3" spans="1:24" ht="15">
      <c r="A3" s="111"/>
      <c r="B3" s="270"/>
      <c r="C3" s="270"/>
      <c r="D3" s="270"/>
      <c r="E3" s="269"/>
      <c r="F3" s="271" t="s">
        <v>0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84"/>
      <c r="X3" s="83"/>
    </row>
    <row r="4" spans="1:24" ht="15.75" thickBot="1">
      <c r="A4" s="111"/>
      <c r="B4" s="267" t="s">
        <v>176</v>
      </c>
      <c r="C4" s="267"/>
      <c r="D4" s="272"/>
      <c r="E4" s="269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84"/>
      <c r="X4" s="83"/>
    </row>
    <row r="5" spans="1:24" ht="15.75" thickBot="1">
      <c r="A5" s="111"/>
      <c r="B5" s="412" t="s">
        <v>267</v>
      </c>
      <c r="C5" s="411"/>
      <c r="D5" s="421"/>
      <c r="E5" s="269"/>
      <c r="F5" s="85" t="s">
        <v>255</v>
      </c>
      <c r="G5" s="85" t="s">
        <v>256</v>
      </c>
      <c r="H5" s="85" t="s">
        <v>257</v>
      </c>
      <c r="I5" s="85" t="s">
        <v>262</v>
      </c>
      <c r="J5" s="85" t="s">
        <v>255</v>
      </c>
      <c r="K5" s="85" t="s">
        <v>264</v>
      </c>
      <c r="L5" s="85" t="s">
        <v>258</v>
      </c>
      <c r="M5" s="85" t="s">
        <v>265</v>
      </c>
      <c r="N5" s="85"/>
      <c r="O5" s="85"/>
      <c r="P5" s="85"/>
      <c r="Q5" s="85"/>
      <c r="R5" s="269"/>
      <c r="S5" s="269"/>
      <c r="T5" s="269"/>
      <c r="U5" s="269"/>
      <c r="V5" s="269"/>
      <c r="W5" s="84"/>
      <c r="X5" s="83"/>
    </row>
    <row r="6" spans="1:24" ht="15.75" thickBot="1">
      <c r="A6" s="111"/>
      <c r="B6" s="270"/>
      <c r="C6" s="270"/>
      <c r="D6" s="270"/>
      <c r="E6" s="269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69"/>
      <c r="S6" s="269"/>
      <c r="T6" s="269"/>
      <c r="U6" s="269"/>
      <c r="V6" s="269"/>
      <c r="W6" s="84"/>
      <c r="X6" s="83"/>
    </row>
    <row r="7" spans="1:24" ht="16.5" thickBot="1">
      <c r="A7" s="111"/>
      <c r="B7" s="424" t="s">
        <v>180</v>
      </c>
      <c r="C7" s="425"/>
      <c r="D7" s="291" t="s">
        <v>220</v>
      </c>
      <c r="E7" s="269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69"/>
      <c r="S7" s="269"/>
      <c r="T7" s="269"/>
      <c r="U7" s="269"/>
      <c r="V7" s="269"/>
      <c r="W7" s="84"/>
      <c r="X7" s="83"/>
    </row>
    <row r="8" spans="1:24" ht="15.75" thickBot="1">
      <c r="A8" s="111"/>
      <c r="B8" s="426" t="s">
        <v>184</v>
      </c>
      <c r="C8" s="427"/>
      <c r="D8" s="292" t="s">
        <v>178</v>
      </c>
      <c r="E8" s="274"/>
      <c r="F8" s="275" t="s">
        <v>187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84"/>
      <c r="X8" s="83"/>
    </row>
    <row r="9" spans="1:24" ht="15.75" thickBot="1">
      <c r="A9" s="111"/>
      <c r="B9" s="270"/>
      <c r="C9" s="290"/>
      <c r="D9" s="293" t="s">
        <v>179</v>
      </c>
      <c r="E9" s="274"/>
      <c r="F9" s="276" t="s">
        <v>188</v>
      </c>
      <c r="G9" s="277"/>
      <c r="H9" s="277"/>
      <c r="I9" s="277"/>
      <c r="J9" s="277"/>
      <c r="K9" s="277"/>
      <c r="L9" s="420">
        <v>2008</v>
      </c>
      <c r="M9" s="420"/>
      <c r="N9" s="420"/>
      <c r="O9" s="420"/>
      <c r="P9" s="277"/>
      <c r="Q9" s="414"/>
      <c r="R9" s="415"/>
      <c r="S9" s="415"/>
      <c r="T9" s="416"/>
      <c r="U9" s="417" t="s">
        <v>189</v>
      </c>
      <c r="V9" s="413"/>
      <c r="W9" s="84"/>
      <c r="X9" s="83"/>
    </row>
    <row r="10" spans="1:24" ht="15">
      <c r="A10" s="111"/>
      <c r="B10" s="270"/>
      <c r="C10" s="290"/>
      <c r="D10" s="293" t="s">
        <v>181</v>
      </c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69"/>
      <c r="U10" s="269"/>
      <c r="V10" s="269"/>
      <c r="W10" s="84"/>
      <c r="X10" s="83"/>
    </row>
    <row r="11" spans="1:24" ht="15">
      <c r="A11" s="111"/>
      <c r="B11" s="270"/>
      <c r="C11" s="290"/>
      <c r="D11" s="293" t="s">
        <v>182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69"/>
      <c r="U11" s="269"/>
      <c r="V11" s="269"/>
      <c r="W11" s="84"/>
      <c r="X11" s="83"/>
    </row>
    <row r="12" spans="1:24" ht="15.75" thickBot="1">
      <c r="A12" s="111"/>
      <c r="B12" s="270"/>
      <c r="C12" s="290"/>
      <c r="D12" s="294" t="s">
        <v>183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69"/>
      <c r="U12" s="269"/>
      <c r="V12" s="269"/>
      <c r="W12" s="84"/>
      <c r="X12" s="83"/>
    </row>
    <row r="13" spans="1:24" ht="15">
      <c r="A13" s="111"/>
      <c r="B13" s="270"/>
      <c r="C13" s="289"/>
      <c r="D13" s="288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69"/>
      <c r="U13" s="269"/>
      <c r="V13" s="269"/>
      <c r="W13" s="84"/>
      <c r="X13" s="83"/>
    </row>
    <row r="14" spans="1:24" ht="15.75" thickBot="1">
      <c r="A14" s="111"/>
      <c r="B14" s="270"/>
      <c r="C14" s="270"/>
      <c r="D14" s="270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69"/>
      <c r="U14" s="269"/>
      <c r="V14" s="269"/>
      <c r="W14" s="84"/>
      <c r="X14" s="83"/>
    </row>
    <row r="15" spans="1:24" ht="15.75" thickBot="1">
      <c r="A15" s="111"/>
      <c r="B15" s="418" t="s">
        <v>114</v>
      </c>
      <c r="C15" s="419"/>
      <c r="D15" s="299">
        <v>2008</v>
      </c>
      <c r="E15" s="269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69"/>
      <c r="S15" s="269"/>
      <c r="T15" s="269"/>
      <c r="U15" s="269"/>
      <c r="V15" s="269"/>
      <c r="W15" s="84"/>
      <c r="X15" s="83"/>
    </row>
    <row r="16" spans="1:24" ht="15.75" thickBot="1">
      <c r="A16" s="111"/>
      <c r="B16" s="418" t="s">
        <v>185</v>
      </c>
      <c r="C16" s="419"/>
      <c r="D16" s="286" t="s">
        <v>268</v>
      </c>
      <c r="E16" s="278" t="s">
        <v>25</v>
      </c>
      <c r="F16" s="422" t="s">
        <v>25</v>
      </c>
      <c r="G16" s="423"/>
      <c r="H16" s="423"/>
      <c r="I16" s="423"/>
      <c r="J16" s="423"/>
      <c r="K16" s="271"/>
      <c r="L16" s="271"/>
      <c r="M16" s="271"/>
      <c r="N16" s="271"/>
      <c r="O16" s="271"/>
      <c r="P16" s="271"/>
      <c r="Q16" s="271"/>
      <c r="R16" s="269"/>
      <c r="S16" s="269"/>
      <c r="T16" s="269"/>
      <c r="U16" s="269"/>
      <c r="V16" s="269"/>
      <c r="W16" s="84"/>
      <c r="X16" s="83"/>
    </row>
    <row r="17" spans="1:24" ht="15.75" thickBot="1">
      <c r="A17" s="111"/>
      <c r="B17" s="418" t="s">
        <v>186</v>
      </c>
      <c r="C17" s="419"/>
      <c r="D17" s="398" t="s">
        <v>259</v>
      </c>
      <c r="E17" s="269"/>
      <c r="F17" s="279"/>
      <c r="G17" s="269"/>
      <c r="H17" s="269"/>
      <c r="I17" s="269"/>
      <c r="J17" s="269"/>
      <c r="K17" s="269"/>
      <c r="L17" s="269"/>
      <c r="M17" s="269"/>
      <c r="N17" s="270"/>
      <c r="O17" s="270"/>
      <c r="P17" s="86"/>
      <c r="Q17" s="86"/>
      <c r="R17" s="86"/>
      <c r="S17" s="86"/>
      <c r="T17" s="86"/>
      <c r="U17" s="86"/>
      <c r="V17" s="86"/>
      <c r="W17" s="84"/>
      <c r="X17" s="83"/>
    </row>
    <row r="18" spans="1:24" ht="15" customHeight="1" thickBot="1">
      <c r="A18" s="111"/>
      <c r="B18" s="418" t="s">
        <v>196</v>
      </c>
      <c r="C18" s="419"/>
      <c r="D18" s="89" t="s">
        <v>269</v>
      </c>
      <c r="E18" s="86"/>
      <c r="F18" s="280"/>
      <c r="G18" s="86"/>
      <c r="H18" s="86"/>
      <c r="I18" s="86"/>
      <c r="J18" s="86"/>
      <c r="K18" s="86"/>
      <c r="L18" s="86"/>
      <c r="M18" s="86"/>
      <c r="N18" s="86"/>
      <c r="O18" s="281"/>
      <c r="P18" s="282"/>
      <c r="Q18" s="282"/>
      <c r="R18" s="282"/>
      <c r="S18" s="282"/>
      <c r="T18" s="282"/>
      <c r="U18" s="282"/>
      <c r="V18" s="282"/>
      <c r="W18" s="84"/>
      <c r="X18" s="83"/>
    </row>
    <row r="19" spans="1:24" ht="15" customHeight="1" thickBot="1">
      <c r="A19" s="111"/>
      <c r="B19" s="283" t="s">
        <v>25</v>
      </c>
      <c r="C19" s="283"/>
      <c r="D19" s="284" t="s">
        <v>25</v>
      </c>
      <c r="E19" s="88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4"/>
      <c r="X19" s="83"/>
    </row>
    <row r="20" spans="1:24" ht="15.75" thickBot="1">
      <c r="A20" s="111"/>
      <c r="B20" s="285" t="s">
        <v>112</v>
      </c>
      <c r="C20" s="287" t="s">
        <v>113</v>
      </c>
      <c r="D20" s="280"/>
      <c r="E20" s="86"/>
      <c r="F20" s="86"/>
      <c r="G20" s="86"/>
      <c r="H20" s="86"/>
      <c r="I20" s="86"/>
      <c r="J20" s="86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84"/>
      <c r="X20" s="83"/>
    </row>
    <row r="21" spans="1:24" ht="15">
      <c r="A21" s="111"/>
      <c r="B21" s="279"/>
      <c r="C21" s="279"/>
      <c r="D21" s="270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84"/>
      <c r="X21" s="83"/>
    </row>
    <row r="22" spans="2:24" ht="15">
      <c r="B22" s="87"/>
      <c r="C22" s="87"/>
      <c r="D22" s="81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3"/>
    </row>
    <row r="23" spans="2:24" ht="15">
      <c r="B23" s="87"/>
      <c r="C23" s="87"/>
      <c r="D23" s="82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3"/>
    </row>
    <row r="24" spans="2:24" ht="15">
      <c r="B24" s="87"/>
      <c r="C24"/>
      <c r="D2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3"/>
    </row>
    <row r="25" spans="2:24" ht="15">
      <c r="B25" s="87"/>
      <c r="C25"/>
      <c r="D25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3"/>
    </row>
    <row r="26" spans="2:24" ht="15">
      <c r="B26" s="87"/>
      <c r="C26"/>
      <c r="D26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3"/>
    </row>
    <row r="27" spans="2:24" ht="15">
      <c r="B27" s="87"/>
      <c r="C27"/>
      <c r="D27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3"/>
    </row>
    <row r="28" spans="2:24" ht="15">
      <c r="B28" s="87"/>
      <c r="C28"/>
      <c r="D28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3"/>
    </row>
    <row r="29" spans="2:24" ht="15">
      <c r="B29" s="87"/>
      <c r="C29" s="87"/>
      <c r="D29" s="8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3"/>
    </row>
    <row r="30" spans="2:24" ht="15">
      <c r="B30" s="87"/>
      <c r="C30" s="87"/>
      <c r="D30" s="82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3"/>
      <c r="X30" s="83"/>
    </row>
    <row r="31" spans="2:24" ht="15">
      <c r="B31" s="87"/>
      <c r="C31" s="87"/>
      <c r="D31" s="82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3"/>
      <c r="X31" s="83"/>
    </row>
  </sheetData>
  <sheetProtection selectLockedCells="1" selectUnlockedCells="1"/>
  <mergeCells count="12">
    <mergeCell ref="B2:D2"/>
    <mergeCell ref="B5:D5"/>
    <mergeCell ref="F16:J16"/>
    <mergeCell ref="B15:C15"/>
    <mergeCell ref="B16:C16"/>
    <mergeCell ref="B7:C7"/>
    <mergeCell ref="B8:C8"/>
    <mergeCell ref="B18:C18"/>
    <mergeCell ref="L9:O9"/>
    <mergeCell ref="U9:V9"/>
    <mergeCell ref="Q9:T9"/>
    <mergeCell ref="B17:C17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B1:AA59"/>
  <sheetViews>
    <sheetView showGridLines="0" showRowColHeaders="0" showZeros="0" zoomScale="75" zoomScaleNormal="75" workbookViewId="0" topLeftCell="A34">
      <selection activeCell="O13" sqref="O13"/>
    </sheetView>
  </sheetViews>
  <sheetFormatPr defaultColWidth="9.140625" defaultRowHeight="12.75"/>
  <cols>
    <col min="1" max="1" width="2.7109375" style="2" customWidth="1"/>
    <col min="2" max="2" width="3.7109375" style="8" customWidth="1"/>
    <col min="3" max="18" width="3.7109375" style="6" customWidth="1"/>
    <col min="19" max="21" width="1.7109375" style="6" customWidth="1"/>
    <col min="22" max="22" width="13.421875" style="2" customWidth="1"/>
    <col min="23" max="23" width="14.421875" style="2" customWidth="1"/>
    <col min="24" max="24" width="12.8515625" style="3" customWidth="1"/>
    <col min="25" max="16384" width="2.7109375" style="2" customWidth="1"/>
  </cols>
  <sheetData>
    <row r="1" spans="22:25" ht="3.75" customHeight="1" thickBot="1">
      <c r="V1" s="1"/>
      <c r="W1" s="1"/>
      <c r="X1" s="4"/>
      <c r="Y1" s="1"/>
    </row>
    <row r="2" spans="2:27" ht="24.75" customHeight="1" thickBot="1">
      <c r="B2" s="295" t="str">
        <f>Adatok!F2</f>
        <v>1</v>
      </c>
      <c r="C2" s="296" t="str">
        <f>Adatok!G2</f>
        <v>8</v>
      </c>
      <c r="D2" s="296" t="s">
        <v>257</v>
      </c>
      <c r="E2" s="296" t="str">
        <f>Adatok!I2</f>
        <v>6</v>
      </c>
      <c r="F2" s="296" t="s">
        <v>255</v>
      </c>
      <c r="G2" s="296" t="s">
        <v>264</v>
      </c>
      <c r="H2" s="296" t="s">
        <v>258</v>
      </c>
      <c r="I2" s="296" t="s">
        <v>265</v>
      </c>
      <c r="J2" s="296"/>
      <c r="K2" s="296">
        <f>Adatok!O2</f>
        <v>0</v>
      </c>
      <c r="L2" s="296">
        <f>Adatok!P2</f>
        <v>0</v>
      </c>
      <c r="M2" s="296">
        <f>Adatok!Q2</f>
        <v>0</v>
      </c>
      <c r="N2" s="296">
        <f>Adatok!R2</f>
        <v>0</v>
      </c>
      <c r="O2" s="296">
        <f>Adatok!S2</f>
        <v>0</v>
      </c>
      <c r="P2" s="296">
        <f>Adatok!T2</f>
        <v>0</v>
      </c>
      <c r="Q2" s="296">
        <f>Adatok!U2</f>
        <v>0</v>
      </c>
      <c r="R2" s="297">
        <f>Adatok!V2</f>
        <v>0</v>
      </c>
      <c r="T2" s="17"/>
      <c r="V2" s="17"/>
      <c r="W2" s="17"/>
      <c r="X2" s="17"/>
      <c r="Y2" s="15"/>
      <c r="Z2" s="15"/>
      <c r="AA2" s="15"/>
    </row>
    <row r="3" spans="2:27" ht="18.75">
      <c r="B3" s="51" t="s">
        <v>65</v>
      </c>
      <c r="C3" s="16"/>
      <c r="D3" s="16"/>
      <c r="E3" s="16"/>
      <c r="F3" s="43"/>
      <c r="G3" s="43"/>
      <c r="H3" s="43"/>
      <c r="I3" s="43"/>
      <c r="J3" s="43"/>
      <c r="K3" s="43"/>
      <c r="L3" s="16"/>
      <c r="M3" s="16"/>
      <c r="N3" s="16"/>
      <c r="O3" s="16"/>
      <c r="P3" s="16" t="s">
        <v>43</v>
      </c>
      <c r="Q3" s="52" t="s">
        <v>25</v>
      </c>
      <c r="R3" s="52" t="s">
        <v>44</v>
      </c>
      <c r="T3" s="17"/>
      <c r="U3" s="17"/>
      <c r="V3" s="17"/>
      <c r="W3" s="17"/>
      <c r="X3" s="17"/>
      <c r="Y3" s="15"/>
      <c r="Z3" s="15"/>
      <c r="AA3" s="15"/>
    </row>
    <row r="4" spans="20:27" ht="15" customHeight="1" thickBot="1">
      <c r="T4" s="17"/>
      <c r="U4" s="17"/>
      <c r="V4" s="17"/>
      <c r="W4" s="17"/>
      <c r="X4" s="17"/>
      <c r="Y4" s="15"/>
      <c r="Z4" s="15"/>
      <c r="AA4" s="15"/>
    </row>
    <row r="5" spans="2:27" ht="24.75" customHeight="1" thickBot="1">
      <c r="B5" s="295" t="str">
        <f>Adatok!F5</f>
        <v>1</v>
      </c>
      <c r="C5" s="296" t="str">
        <f>Adatok!G5</f>
        <v>8</v>
      </c>
      <c r="D5" s="296" t="s">
        <v>257</v>
      </c>
      <c r="E5" s="296" t="s">
        <v>262</v>
      </c>
      <c r="F5" s="296" t="s">
        <v>255</v>
      </c>
      <c r="G5" s="296" t="s">
        <v>264</v>
      </c>
      <c r="H5" s="296" t="s">
        <v>258</v>
      </c>
      <c r="I5" s="296" t="s">
        <v>265</v>
      </c>
      <c r="J5" s="296">
        <f>Adatok!N5</f>
        <v>0</v>
      </c>
      <c r="K5" s="296">
        <f>Adatok!O5</f>
        <v>0</v>
      </c>
      <c r="L5" s="296">
        <f>Adatok!P5</f>
        <v>0</v>
      </c>
      <c r="M5" s="297">
        <f>Adatok!Q5</f>
        <v>0</v>
      </c>
      <c r="T5" s="17"/>
      <c r="U5" s="17"/>
      <c r="V5" s="17"/>
      <c r="W5" s="17"/>
      <c r="X5" s="17"/>
      <c r="Y5" s="15"/>
      <c r="Z5" s="15"/>
      <c r="AA5" s="15"/>
    </row>
    <row r="6" spans="2:27" ht="18.75">
      <c r="B6" s="51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T6" s="17"/>
      <c r="U6" s="17"/>
      <c r="V6" s="17"/>
      <c r="W6" s="17"/>
      <c r="X6" s="17"/>
      <c r="Y6" s="15"/>
      <c r="Z6" s="15"/>
      <c r="AA6" s="15"/>
    </row>
    <row r="7" spans="20:27" ht="6.75" customHeight="1">
      <c r="T7" s="17"/>
      <c r="U7" s="17"/>
      <c r="V7" s="17"/>
      <c r="W7" s="17"/>
      <c r="X7" s="17"/>
      <c r="Y7" s="15"/>
      <c r="Z7" s="15"/>
      <c r="AA7" s="15"/>
    </row>
    <row r="8" spans="20:27" ht="6.75" customHeight="1">
      <c r="T8" s="17"/>
      <c r="U8" s="17"/>
      <c r="V8" s="17"/>
      <c r="W8" s="17"/>
      <c r="X8" s="17"/>
      <c r="Y8" s="15"/>
      <c r="Z8" s="15"/>
      <c r="AA8" s="15"/>
    </row>
    <row r="9" spans="20:27" ht="6.75" customHeight="1">
      <c r="T9" s="17"/>
      <c r="U9" s="17"/>
      <c r="V9" s="17"/>
      <c r="W9" s="17"/>
      <c r="X9" s="17"/>
      <c r="Y9" s="15"/>
      <c r="Z9" s="15"/>
      <c r="AA9" s="15"/>
    </row>
    <row r="10" spans="20:27" ht="6.75" customHeight="1">
      <c r="T10" s="17"/>
      <c r="U10" s="17"/>
      <c r="V10" s="17"/>
      <c r="W10" s="17"/>
      <c r="X10" s="17"/>
      <c r="Y10" s="15"/>
      <c r="Z10" s="15"/>
      <c r="AA10" s="15"/>
    </row>
    <row r="11" spans="20:27" ht="6.75" customHeight="1">
      <c r="T11" s="17"/>
      <c r="U11" s="17"/>
      <c r="V11" s="17"/>
      <c r="W11" s="17"/>
      <c r="X11" s="17"/>
      <c r="Y11" s="15"/>
      <c r="Z11" s="15"/>
      <c r="AA11" s="15"/>
    </row>
    <row r="12" spans="2:27" s="6" customFormat="1" ht="24" customHeight="1">
      <c r="B12" s="8"/>
      <c r="T12" s="17"/>
      <c r="U12" s="17"/>
      <c r="V12" s="17"/>
      <c r="W12" s="17"/>
      <c r="X12" s="17"/>
      <c r="Y12" s="15"/>
      <c r="Z12" s="15"/>
      <c r="AA12" s="15"/>
    </row>
    <row r="13" spans="2:27" s="6" customFormat="1" ht="24" customHeight="1">
      <c r="B13" s="8"/>
      <c r="T13" s="17"/>
      <c r="U13" s="17"/>
      <c r="V13" s="17"/>
      <c r="W13" s="17"/>
      <c r="X13" s="17"/>
      <c r="Y13" s="15"/>
      <c r="Z13" s="15"/>
      <c r="AA13" s="15"/>
    </row>
    <row r="14" spans="2:24" s="10" customFormat="1" ht="15.75">
      <c r="B14" s="9" t="s">
        <v>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2:24" s="6" customFormat="1" ht="12.75">
      <c r="B15" s="8"/>
      <c r="X15" s="7"/>
    </row>
    <row r="16" spans="2:24" s="6" customFormat="1" ht="6.75" customHeight="1">
      <c r="B16" s="8"/>
      <c r="X16" s="7"/>
    </row>
    <row r="18" spans="2:24" ht="28.5">
      <c r="B18" s="428" t="str">
        <f>+Adatok!B2</f>
        <v>Szeretet és Odaadás Alapítvány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94" t="s">
        <v>66</v>
      </c>
      <c r="X18" s="2"/>
    </row>
    <row r="19" spans="2:14" ht="18.75">
      <c r="B19" s="19"/>
      <c r="K19" s="21"/>
      <c r="N19" s="22"/>
    </row>
    <row r="21" spans="2:24" ht="23.25">
      <c r="B21" s="430" t="str">
        <f>+Adatok!B5</f>
        <v>1181.Budapest, Kossuth Lajos u.51.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93" t="s">
        <v>190</v>
      </c>
      <c r="X21" s="2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spans="2:25" ht="33.75">
      <c r="B31" s="431" t="s">
        <v>198</v>
      </c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</row>
    <row r="32" spans="2:25" ht="46.5">
      <c r="B32" s="435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</row>
    <row r="33" spans="2:25" ht="13.5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2:24" ht="12.75">
      <c r="B34" s="439" t="s">
        <v>261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</row>
    <row r="35" spans="2:24" ht="12.75"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</row>
    <row r="36" ht="12.75">
      <c r="B36" s="18"/>
    </row>
    <row r="37" spans="2:24" ht="12.75">
      <c r="B37" s="441" t="str">
        <f>+Adatok!D16</f>
        <v>2008.01.01-2008.12.31</v>
      </c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</row>
    <row r="38" spans="2:24" ht="12.75"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5.75">
      <c r="B49" s="63" t="str">
        <f>IF(Adatok!C20="N","A közzétett adatok könyvvizsgálattal nincsenek alátámasztva.","  ")</f>
        <v>A közzétett adatok könyvvizsgálattal nincsenek alátámasztva.</v>
      </c>
    </row>
    <row r="50" ht="12.75">
      <c r="B50" s="18"/>
    </row>
    <row r="51" ht="12.75">
      <c r="B51" s="18"/>
    </row>
    <row r="53" spans="2:24" ht="18.75">
      <c r="B53" s="44" t="s">
        <v>10</v>
      </c>
      <c r="C53" s="23"/>
      <c r="D53" s="23"/>
      <c r="E53" s="24" t="str">
        <f>CONCATENATE(Adatok!D17,",   ",Adatok!D18)</f>
        <v>Budapest,   2009.04.30</v>
      </c>
      <c r="F53" s="24"/>
      <c r="G53" s="24"/>
      <c r="H53" s="24"/>
      <c r="I53" s="24"/>
      <c r="J53" s="24"/>
      <c r="K53" s="24"/>
      <c r="L53" s="24"/>
      <c r="M53" s="24"/>
      <c r="N53" s="24"/>
      <c r="O53" s="20"/>
      <c r="P53" s="20"/>
      <c r="Q53" s="20"/>
      <c r="R53" s="20"/>
      <c r="S53" s="20" t="s">
        <v>67</v>
      </c>
      <c r="T53" s="20"/>
      <c r="U53" s="20"/>
      <c r="V53" s="25"/>
      <c r="W53" s="26"/>
      <c r="X53" s="26"/>
    </row>
    <row r="54" spans="2:24" s="5" customFormat="1" ht="18.75">
      <c r="B54" s="2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46"/>
      <c r="S54" s="27"/>
      <c r="T54" s="27"/>
      <c r="U54" s="437" t="s">
        <v>12</v>
      </c>
      <c r="V54" s="438"/>
      <c r="W54" s="438"/>
      <c r="X54" s="438"/>
    </row>
    <row r="55" spans="2:24" s="5" customFormat="1" ht="18.75">
      <c r="B55" s="2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45" t="s">
        <v>13</v>
      </c>
      <c r="W55" s="28"/>
      <c r="X55" s="29"/>
    </row>
    <row r="59" spans="2:25" ht="19.5">
      <c r="B59" s="433" t="s">
        <v>68</v>
      </c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</row>
  </sheetData>
  <mergeCells count="8">
    <mergeCell ref="B18:V18"/>
    <mergeCell ref="B21:U21"/>
    <mergeCell ref="B31:Y31"/>
    <mergeCell ref="B59:Y59"/>
    <mergeCell ref="B32:Y32"/>
    <mergeCell ref="U54:X54"/>
    <mergeCell ref="B34:X35"/>
    <mergeCell ref="B37:X38"/>
  </mergeCells>
  <printOptions horizontalCentered="1" verticalCentered="1"/>
  <pageMargins left="0.1968503937007874" right="0.1968503937007874" top="0.3937007874015748" bottom="0.3937007874015748" header="0.7086614173228347" footer="0.31496062992125984"/>
  <pageSetup blackAndWhite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AD44"/>
  <sheetViews>
    <sheetView showGridLines="0" showRowColHeaders="0" showZeros="0" zoomScale="65" zoomScaleNormal="65" workbookViewId="0" topLeftCell="A16">
      <selection activeCell="X26" sqref="X26"/>
    </sheetView>
  </sheetViews>
  <sheetFormatPr defaultColWidth="9.140625" defaultRowHeight="12.75"/>
  <cols>
    <col min="1" max="1" width="2.00390625" style="2" customWidth="1"/>
    <col min="2" max="2" width="6.140625" style="8" customWidth="1"/>
    <col min="3" max="19" width="3.7109375" style="6" customWidth="1"/>
    <col min="20" max="21" width="1.7109375" style="6" customWidth="1"/>
    <col min="22" max="23" width="12.7109375" style="2" customWidth="1"/>
    <col min="24" max="24" width="12.7109375" style="3" customWidth="1"/>
    <col min="25" max="16384" width="2.7109375" style="2" customWidth="1"/>
  </cols>
  <sheetData>
    <row r="1" spans="1:25" ht="13.5" thickBot="1">
      <c r="A1" s="111"/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3"/>
      <c r="Y1" s="1"/>
    </row>
    <row r="2" spans="1:30" ht="24.75" customHeight="1" thickBot="1">
      <c r="A2" s="111"/>
      <c r="B2" s="111"/>
      <c r="C2" s="114" t="str">
        <f>Adatok!F2</f>
        <v>1</v>
      </c>
      <c r="D2" s="115" t="str">
        <f>Adatok!G2</f>
        <v>8</v>
      </c>
      <c r="E2" s="115" t="str">
        <f>Adatok!H2</f>
        <v>2</v>
      </c>
      <c r="F2" s="115" t="str">
        <f>Adatok!I2</f>
        <v>6</v>
      </c>
      <c r="G2" s="115" t="str">
        <f>Adatok!J2</f>
        <v>1</v>
      </c>
      <c r="H2" s="115" t="str">
        <f>Adatok!K2</f>
        <v>7</v>
      </c>
      <c r="I2" s="115" t="str">
        <f>Adatok!L2</f>
        <v>0</v>
      </c>
      <c r="J2" s="115" t="str">
        <f>Adatok!M2</f>
        <v>5</v>
      </c>
      <c r="K2" s="115">
        <f>Adatok!N2</f>
        <v>0</v>
      </c>
      <c r="L2" s="115">
        <f>Adatok!O2</f>
        <v>0</v>
      </c>
      <c r="M2" s="115">
        <f>Adatok!P2</f>
        <v>0</v>
      </c>
      <c r="N2" s="115">
        <f>Adatok!Q2</f>
        <v>0</v>
      </c>
      <c r="O2" s="115">
        <f>Adatok!R2</f>
        <v>0</v>
      </c>
      <c r="P2" s="115">
        <f>Adatok!S2</f>
        <v>0</v>
      </c>
      <c r="Q2" s="115">
        <f>Adatok!T2</f>
        <v>0</v>
      </c>
      <c r="R2" s="115">
        <f>Adatok!U2</f>
        <v>0</v>
      </c>
      <c r="S2" s="116">
        <f>Adatok!V2</f>
        <v>0</v>
      </c>
      <c r="T2" s="111"/>
      <c r="U2" s="117"/>
      <c r="V2" s="117"/>
      <c r="W2" s="117"/>
      <c r="X2" s="117"/>
      <c r="Y2" s="17"/>
      <c r="Z2" s="15"/>
      <c r="AA2" s="15"/>
      <c r="AB2" s="15"/>
      <c r="AC2" s="15"/>
      <c r="AD2" s="15"/>
    </row>
    <row r="3" spans="1:28" ht="18.75">
      <c r="A3" s="111"/>
      <c r="B3" s="111"/>
      <c r="C3" s="118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1"/>
      <c r="S3" s="117"/>
      <c r="T3" s="117"/>
      <c r="U3" s="117"/>
      <c r="V3" s="117"/>
      <c r="W3" s="117"/>
      <c r="X3" s="120"/>
      <c r="Y3" s="15"/>
      <c r="Z3" s="15"/>
      <c r="AA3" s="15"/>
      <c r="AB3" s="15"/>
    </row>
    <row r="4" spans="1:30" ht="15" customHeight="1" thickBot="1">
      <c r="A4" s="111"/>
      <c r="B4" s="111"/>
      <c r="C4" s="11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7"/>
      <c r="V4" s="117"/>
      <c r="W4" s="117"/>
      <c r="X4" s="117"/>
      <c r="Y4" s="17"/>
      <c r="Z4" s="15"/>
      <c r="AA4" s="15"/>
      <c r="AB4" s="15"/>
      <c r="AC4" s="15"/>
      <c r="AD4" s="15"/>
    </row>
    <row r="5" spans="1:30" ht="24.75" customHeight="1" thickBot="1">
      <c r="A5" s="111"/>
      <c r="B5" s="111"/>
      <c r="C5" s="114" t="str">
        <f>Adatok!F5</f>
        <v>1</v>
      </c>
      <c r="D5" s="115" t="str">
        <f>Adatok!G5</f>
        <v>8</v>
      </c>
      <c r="E5" s="115" t="str">
        <f>Adatok!H5</f>
        <v>2</v>
      </c>
      <c r="F5" s="115" t="str">
        <f>Adatok!I5</f>
        <v>6</v>
      </c>
      <c r="G5" s="115" t="str">
        <f>Adatok!J5</f>
        <v>1</v>
      </c>
      <c r="H5" s="115" t="str">
        <f>Adatok!K5</f>
        <v>7</v>
      </c>
      <c r="I5" s="115" t="str">
        <f>Adatok!L5</f>
        <v>0</v>
      </c>
      <c r="J5" s="115" t="str">
        <f>Adatok!M5</f>
        <v>5</v>
      </c>
      <c r="K5" s="115">
        <f>Adatok!N5</f>
        <v>0</v>
      </c>
      <c r="L5" s="115">
        <f>Adatok!O5</f>
        <v>0</v>
      </c>
      <c r="M5" s="115">
        <f>Adatok!P5</f>
        <v>0</v>
      </c>
      <c r="N5" s="116">
        <f>Adatok!Q5</f>
        <v>0</v>
      </c>
      <c r="O5" s="111"/>
      <c r="P5" s="111"/>
      <c r="Q5" s="111"/>
      <c r="R5" s="121">
        <v>1</v>
      </c>
      <c r="S5" s="122">
        <v>1</v>
      </c>
      <c r="T5" s="111"/>
      <c r="U5" s="117"/>
      <c r="V5" s="117"/>
      <c r="W5" s="117"/>
      <c r="X5" s="117"/>
      <c r="Y5" s="17"/>
      <c r="Z5" s="15"/>
      <c r="AA5" s="15"/>
      <c r="AB5" s="15"/>
      <c r="AC5" s="15"/>
      <c r="AD5" s="15"/>
    </row>
    <row r="6" spans="1:29" ht="18.75">
      <c r="A6" s="111"/>
      <c r="B6" s="118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1"/>
      <c r="O6" s="111"/>
      <c r="P6" s="111"/>
      <c r="Q6" s="111"/>
      <c r="R6" s="111"/>
      <c r="S6" s="111"/>
      <c r="T6" s="117"/>
      <c r="U6" s="117"/>
      <c r="V6" s="117"/>
      <c r="W6" s="117"/>
      <c r="X6" s="117"/>
      <c r="Y6" s="15"/>
      <c r="Z6" s="15"/>
      <c r="AA6" s="15"/>
      <c r="AB6" s="15"/>
      <c r="AC6" s="15"/>
    </row>
    <row r="7" spans="1:29" ht="18" customHeight="1">
      <c r="A7" s="111"/>
      <c r="B7" s="112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7"/>
      <c r="U7" s="117"/>
      <c r="V7" s="117"/>
      <c r="W7" s="117"/>
      <c r="X7" s="117"/>
      <c r="Y7" s="15"/>
      <c r="Z7" s="15"/>
      <c r="AA7" s="15"/>
      <c r="AB7" s="15"/>
      <c r="AC7" s="15"/>
    </row>
    <row r="8" spans="1:29" ht="26.25" customHeight="1">
      <c r="A8" s="111"/>
      <c r="B8" s="112"/>
      <c r="C8" s="443" t="str">
        <f>Adatok!B2</f>
        <v>Szeretet és Odaadás Alapítvány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15"/>
      <c r="Z8" s="15"/>
      <c r="AA8" s="15"/>
      <c r="AB8" s="15"/>
      <c r="AC8" s="15"/>
    </row>
    <row r="9" spans="1:29" ht="18" customHeight="1">
      <c r="A9" s="111"/>
      <c r="B9" s="112"/>
      <c r="C9" s="444" t="str">
        <f>Adatok!B5</f>
        <v>1181.Budapest, Kossuth Lajos u.51.</v>
      </c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15"/>
      <c r="Z9" s="15"/>
      <c r="AA9" s="15"/>
      <c r="AB9" s="15"/>
      <c r="AC9" s="15"/>
    </row>
    <row r="10" spans="1:29" ht="18" customHeight="1">
      <c r="A10" s="111"/>
      <c r="B10" s="112"/>
      <c r="C10" s="123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7"/>
      <c r="U10" s="117"/>
      <c r="V10" s="117"/>
      <c r="W10" s="117"/>
      <c r="X10" s="117"/>
      <c r="Y10" s="15"/>
      <c r="Z10" s="15"/>
      <c r="AA10" s="15"/>
      <c r="AB10" s="15"/>
      <c r="AC10" s="15"/>
    </row>
    <row r="11" spans="1:29" s="6" customFormat="1" ht="24" customHeight="1">
      <c r="A11" s="111"/>
      <c r="B11" s="112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7"/>
      <c r="U11" s="117"/>
      <c r="V11" s="117"/>
      <c r="W11" s="117"/>
      <c r="X11" s="117"/>
      <c r="Y11" s="15"/>
      <c r="Z11" s="15"/>
      <c r="AA11" s="15"/>
      <c r="AB11" s="15"/>
      <c r="AC11" s="15"/>
    </row>
    <row r="12" spans="1:24" s="10" customFormat="1" ht="21">
      <c r="A12" s="124"/>
      <c r="B12" s="446" t="s">
        <v>193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</row>
    <row r="13" spans="1:24" s="10" customFormat="1" ht="21.75" customHeight="1">
      <c r="A13" s="124"/>
      <c r="B13" s="446" t="s">
        <v>194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126"/>
      <c r="W13" s="126"/>
      <c r="X13" s="126"/>
    </row>
    <row r="14" spans="1:24" s="10" customFormat="1" ht="15" customHeigh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126"/>
      <c r="X14" s="126"/>
    </row>
    <row r="15" spans="1:24" s="10" customFormat="1" ht="21.75" customHeight="1">
      <c r="A15" s="124"/>
      <c r="B15" s="445" t="str">
        <f>CONCATENATE("Időszak:  ",Adatok!D16)</f>
        <v>Időszak:  2008.01.01-2008.12.31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126"/>
      <c r="W15" s="126"/>
      <c r="X15" s="126"/>
    </row>
    <row r="16" spans="1:24" s="6" customFormat="1" ht="6" customHeight="1">
      <c r="A16" s="111"/>
      <c r="B16" s="12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3"/>
    </row>
    <row r="17" spans="1:24" s="6" customFormat="1" ht="19.5" thickBot="1">
      <c r="A17" s="111"/>
      <c r="B17" s="112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28" t="s">
        <v>202</v>
      </c>
    </row>
    <row r="18" spans="1:24" s="6" customFormat="1" ht="51.75" customHeight="1">
      <c r="A18" s="111"/>
      <c r="B18" s="129" t="s">
        <v>69</v>
      </c>
      <c r="C18" s="448" t="s">
        <v>3</v>
      </c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50"/>
      <c r="V18" s="130" t="s">
        <v>4</v>
      </c>
      <c r="W18" s="131" t="s">
        <v>5</v>
      </c>
      <c r="X18" s="132" t="s">
        <v>6</v>
      </c>
    </row>
    <row r="19" spans="1:24" s="6" customFormat="1" ht="15" customHeight="1" thickBot="1">
      <c r="A19" s="111"/>
      <c r="B19" s="133" t="s">
        <v>26</v>
      </c>
      <c r="C19" s="454" t="s">
        <v>27</v>
      </c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6"/>
      <c r="V19" s="134" t="s">
        <v>28</v>
      </c>
      <c r="W19" s="135" t="s">
        <v>29</v>
      </c>
      <c r="X19" s="136" t="s">
        <v>30</v>
      </c>
    </row>
    <row r="20" spans="1:24" ht="24.75" customHeight="1" thickBot="1">
      <c r="A20" s="111"/>
      <c r="B20" s="137" t="s">
        <v>70</v>
      </c>
      <c r="C20" s="457" t="s">
        <v>221</v>
      </c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9"/>
      <c r="V20" s="109">
        <f>V21+V22+V23</f>
        <v>0</v>
      </c>
      <c r="W20" s="109">
        <f>W21+W22+W23</f>
        <v>0</v>
      </c>
      <c r="X20" s="109">
        <f>X21+X22+X23</f>
        <v>0</v>
      </c>
    </row>
    <row r="21" spans="1:24" ht="24.75" customHeight="1">
      <c r="A21" s="111"/>
      <c r="B21" s="138" t="s">
        <v>71</v>
      </c>
      <c r="C21" s="460" t="s">
        <v>82</v>
      </c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2"/>
      <c r="V21" s="101"/>
      <c r="W21" s="101"/>
      <c r="X21" s="102"/>
    </row>
    <row r="22" spans="1:24" ht="24.75" customHeight="1" thickBot="1">
      <c r="A22" s="111"/>
      <c r="B22" s="139" t="s">
        <v>72</v>
      </c>
      <c r="C22" s="451" t="s">
        <v>81</v>
      </c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3"/>
      <c r="V22" s="103"/>
      <c r="W22" s="103"/>
      <c r="X22" s="104"/>
    </row>
    <row r="23" spans="1:24" ht="24.75" customHeight="1" thickBot="1">
      <c r="A23" s="111"/>
      <c r="B23" s="138" t="s">
        <v>73</v>
      </c>
      <c r="C23" s="451" t="s">
        <v>80</v>
      </c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3"/>
      <c r="V23" s="103"/>
      <c r="W23" s="103"/>
      <c r="X23" s="104"/>
    </row>
    <row r="24" spans="1:24" ht="24.75" customHeight="1" thickBot="1">
      <c r="A24" s="111"/>
      <c r="B24" s="139" t="s">
        <v>74</v>
      </c>
      <c r="C24" s="463" t="s">
        <v>222</v>
      </c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9"/>
      <c r="V24" s="110">
        <f>V25+V26+V27+V28</f>
        <v>117</v>
      </c>
      <c r="W24" s="110">
        <f>W25+W26+W27+W28</f>
        <v>0</v>
      </c>
      <c r="X24" s="110">
        <f>X25+X26+X27+X28</f>
        <v>133</v>
      </c>
    </row>
    <row r="25" spans="1:24" ht="24.75" customHeight="1">
      <c r="A25" s="111"/>
      <c r="B25" s="138" t="s">
        <v>75</v>
      </c>
      <c r="C25" s="460" t="s">
        <v>83</v>
      </c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2"/>
      <c r="V25" s="101"/>
      <c r="W25" s="101"/>
      <c r="X25" s="102"/>
    </row>
    <row r="26" spans="1:24" ht="36.75" customHeight="1" thickBot="1">
      <c r="A26" s="111"/>
      <c r="B26" s="139" t="s">
        <v>76</v>
      </c>
      <c r="C26" s="451" t="s">
        <v>84</v>
      </c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3"/>
      <c r="V26" s="103"/>
      <c r="W26" s="103"/>
      <c r="X26" s="104"/>
    </row>
    <row r="27" spans="1:24" ht="24.75" customHeight="1">
      <c r="A27" s="111"/>
      <c r="B27" s="138" t="s">
        <v>77</v>
      </c>
      <c r="C27" s="451" t="s">
        <v>85</v>
      </c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3"/>
      <c r="V27" s="103"/>
      <c r="W27" s="103"/>
      <c r="X27" s="104"/>
    </row>
    <row r="28" spans="1:24" ht="24.75" customHeight="1" thickBot="1">
      <c r="A28" s="111"/>
      <c r="B28" s="139" t="s">
        <v>78</v>
      </c>
      <c r="C28" s="467" t="s">
        <v>86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9"/>
      <c r="V28" s="106">
        <v>117</v>
      </c>
      <c r="W28" s="105"/>
      <c r="X28" s="106">
        <v>133</v>
      </c>
    </row>
    <row r="29" spans="1:24" ht="24.75" customHeight="1" thickBot="1">
      <c r="A29" s="111"/>
      <c r="B29" s="138" t="s">
        <v>31</v>
      </c>
      <c r="C29" s="463" t="s">
        <v>87</v>
      </c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9"/>
      <c r="V29" s="107"/>
      <c r="W29" s="107"/>
      <c r="X29" s="108"/>
    </row>
    <row r="30" spans="1:24" ht="24.75" customHeight="1" thickBot="1">
      <c r="A30" s="111"/>
      <c r="B30" s="141"/>
      <c r="C30" s="142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144"/>
      <c r="X30" s="145"/>
    </row>
    <row r="31" spans="1:24" ht="24.75" customHeight="1" thickBot="1">
      <c r="A31" s="111"/>
      <c r="B31" s="146" t="s">
        <v>32</v>
      </c>
      <c r="C31" s="464" t="s">
        <v>88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6"/>
      <c r="V31" s="109">
        <f>V20+V24+V29</f>
        <v>117</v>
      </c>
      <c r="W31" s="109">
        <f>W20+W24+W29</f>
        <v>0</v>
      </c>
      <c r="X31" s="109">
        <f>X20+X24+X29</f>
        <v>133</v>
      </c>
    </row>
    <row r="32" spans="1:24" ht="24.75" customHeight="1">
      <c r="A32" s="111"/>
      <c r="B32" s="112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3"/>
    </row>
    <row r="33" spans="1:24" ht="24.75" customHeight="1">
      <c r="A33" s="111"/>
      <c r="B33" s="147" t="str">
        <f>IF(Adatok!C20="N","A közzétett adatok könyvvizsgálattal nincsenek alátámasztva.","  ")</f>
        <v>A közzétett adatok könyvvizsgálattal nincsenek alátámasztva.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3"/>
    </row>
    <row r="34" spans="1:24" ht="24.75" customHeight="1">
      <c r="A34" s="111"/>
      <c r="B34" s="112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3"/>
    </row>
    <row r="35" spans="1:24" ht="12.75">
      <c r="A35" s="111"/>
      <c r="B35" s="112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3"/>
    </row>
    <row r="36" spans="1:24" ht="12.75">
      <c r="A36" s="111"/>
      <c r="B36" s="112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3"/>
    </row>
    <row r="37" spans="1:24" ht="12.75">
      <c r="A37" s="111"/>
      <c r="B37" s="11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3"/>
    </row>
    <row r="38" spans="1:24" ht="12.75">
      <c r="A38" s="111"/>
      <c r="B38" s="112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3"/>
    </row>
    <row r="39" spans="1:24" ht="18.75">
      <c r="A39" s="111"/>
      <c r="B39" s="148" t="s">
        <v>10</v>
      </c>
      <c r="C39" s="149"/>
      <c r="D39" s="149"/>
      <c r="E39" s="149"/>
      <c r="F39" s="150" t="str">
        <f>CONCATENATE(Adatok!D17,",   ",Adatok!D18)</f>
        <v>Budapest,   2009.04.30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52"/>
      <c r="Q39" s="111"/>
      <c r="R39" s="111"/>
      <c r="S39" s="111"/>
      <c r="T39" s="111"/>
      <c r="U39" s="111"/>
      <c r="V39" s="153" t="s">
        <v>25</v>
      </c>
      <c r="W39" s="154"/>
      <c r="X39" s="154"/>
    </row>
    <row r="40" spans="1:24" ht="18.75">
      <c r="A40" s="111"/>
      <c r="B40" s="149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6" t="s">
        <v>11</v>
      </c>
      <c r="S40" s="157"/>
      <c r="T40" s="157"/>
      <c r="U40" s="155"/>
      <c r="V40" s="158" t="s">
        <v>12</v>
      </c>
      <c r="W40" s="156"/>
      <c r="X40" s="157"/>
    </row>
    <row r="41" spans="1:24" ht="18.75">
      <c r="A41" s="111"/>
      <c r="B41" s="149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8" t="s">
        <v>13</v>
      </c>
      <c r="W41" s="158"/>
      <c r="X41" s="157"/>
    </row>
    <row r="42" ht="12.75">
      <c r="A42" s="111"/>
    </row>
    <row r="43" spans="1:24" s="5" customFormat="1" ht="15">
      <c r="A43" s="155"/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2"/>
      <c r="W43" s="2"/>
      <c r="X43" s="3"/>
    </row>
    <row r="44" spans="1:24" s="5" customFormat="1" ht="15">
      <c r="A44" s="155"/>
      <c r="B44" s="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2"/>
      <c r="W44" s="2"/>
      <c r="X44" s="3"/>
    </row>
  </sheetData>
  <sheetProtection selectLockedCells="1"/>
  <mergeCells count="18">
    <mergeCell ref="C31:U31"/>
    <mergeCell ref="C29:U29"/>
    <mergeCell ref="C28:U28"/>
    <mergeCell ref="C27:U27"/>
    <mergeCell ref="C26:U26"/>
    <mergeCell ref="C23:U23"/>
    <mergeCell ref="C24:U24"/>
    <mergeCell ref="C25:U25"/>
    <mergeCell ref="C18:U18"/>
    <mergeCell ref="C22:U22"/>
    <mergeCell ref="C19:U19"/>
    <mergeCell ref="C20:U20"/>
    <mergeCell ref="C21:U21"/>
    <mergeCell ref="C8:X8"/>
    <mergeCell ref="C9:X9"/>
    <mergeCell ref="B15:U15"/>
    <mergeCell ref="B12:X12"/>
    <mergeCell ref="B13:U13"/>
  </mergeCells>
  <printOptions horizontalCentered="1" verticalCentered="1"/>
  <pageMargins left="0.1968503937007874" right="0.1968503937007874" top="0.3937007874015748" bottom="0.3937007874015748" header="0.31496062992125984" footer="0.31496062992125984"/>
  <pageSetup blackAndWhite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AA45"/>
  <sheetViews>
    <sheetView showGridLines="0" showRowColHeaders="0" showZeros="0" showOutlineSymbols="0" zoomScale="65" zoomScaleNormal="65" workbookViewId="0" topLeftCell="A19">
      <selection activeCell="X23" sqref="X23"/>
    </sheetView>
  </sheetViews>
  <sheetFormatPr defaultColWidth="9.140625" defaultRowHeight="12.75"/>
  <cols>
    <col min="1" max="1" width="0.9921875" style="2" customWidth="1"/>
    <col min="2" max="2" width="6.28125" style="8" customWidth="1"/>
    <col min="3" max="19" width="3.7109375" style="6" customWidth="1"/>
    <col min="20" max="21" width="1.7109375" style="6" customWidth="1"/>
    <col min="22" max="23" width="12.7109375" style="2" customWidth="1"/>
    <col min="24" max="24" width="12.7109375" style="3" customWidth="1"/>
    <col min="25" max="16384" width="2.7109375" style="2" customWidth="1"/>
  </cols>
  <sheetData>
    <row r="1" spans="1:24" ht="13.5" thickBot="1">
      <c r="A1" s="111"/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3"/>
    </row>
    <row r="2" spans="1:25" ht="24.75" customHeight="1" thickBot="1">
      <c r="A2" s="111"/>
      <c r="B2" s="111"/>
      <c r="C2" s="114" t="str">
        <f>Adatok!F2</f>
        <v>1</v>
      </c>
      <c r="D2" s="115" t="str">
        <f>Adatok!G2</f>
        <v>8</v>
      </c>
      <c r="E2" s="115" t="str">
        <f>Adatok!H2</f>
        <v>2</v>
      </c>
      <c r="F2" s="115" t="str">
        <f>Adatok!I2</f>
        <v>6</v>
      </c>
      <c r="G2" s="115" t="str">
        <f>Adatok!J2</f>
        <v>1</v>
      </c>
      <c r="H2" s="115" t="str">
        <f>Adatok!K2</f>
        <v>7</v>
      </c>
      <c r="I2" s="115" t="str">
        <f>Adatok!L2</f>
        <v>0</v>
      </c>
      <c r="J2" s="115" t="str">
        <f>Adatok!M2</f>
        <v>5</v>
      </c>
      <c r="K2" s="115">
        <f>Adatok!N2</f>
        <v>0</v>
      </c>
      <c r="L2" s="115">
        <f>Adatok!O2</f>
        <v>0</v>
      </c>
      <c r="M2" s="115">
        <f>Adatok!P2</f>
        <v>0</v>
      </c>
      <c r="N2" s="115">
        <f>Adatok!Q2</f>
        <v>0</v>
      </c>
      <c r="O2" s="115">
        <f>Adatok!R2</f>
        <v>0</v>
      </c>
      <c r="P2" s="115">
        <f>Adatok!S2</f>
        <v>0</v>
      </c>
      <c r="Q2" s="115">
        <f>Adatok!T2</f>
        <v>0</v>
      </c>
      <c r="R2" s="115">
        <f>Adatok!U2</f>
        <v>0</v>
      </c>
      <c r="S2" s="116">
        <f>Adatok!V2</f>
        <v>0</v>
      </c>
      <c r="T2" s="111"/>
      <c r="U2" s="111"/>
      <c r="V2" s="111"/>
      <c r="W2" s="111"/>
      <c r="X2" s="111"/>
      <c r="Y2" s="3"/>
    </row>
    <row r="3" spans="1:25" ht="23.25">
      <c r="A3" s="111"/>
      <c r="B3" s="111"/>
      <c r="C3" s="156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59"/>
      <c r="S3" s="159"/>
      <c r="T3" s="111"/>
      <c r="U3" s="111"/>
      <c r="V3" s="111"/>
      <c r="W3" s="111"/>
      <c r="X3" s="111"/>
      <c r="Y3" s="3"/>
    </row>
    <row r="4" spans="1:25" ht="15" customHeight="1" thickBot="1">
      <c r="A4" s="111"/>
      <c r="B4" s="111"/>
      <c r="C4" s="11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3"/>
    </row>
    <row r="5" spans="1:25" ht="24.75" customHeight="1" thickBot="1">
      <c r="A5" s="111"/>
      <c r="B5" s="111"/>
      <c r="C5" s="114" t="str">
        <f>Adatok!F5</f>
        <v>1</v>
      </c>
      <c r="D5" s="115" t="str">
        <f>Adatok!G5</f>
        <v>8</v>
      </c>
      <c r="E5" s="115" t="str">
        <f>Adatok!H5</f>
        <v>2</v>
      </c>
      <c r="F5" s="115" t="str">
        <f>Adatok!I5</f>
        <v>6</v>
      </c>
      <c r="G5" s="115" t="str">
        <f>Adatok!J5</f>
        <v>1</v>
      </c>
      <c r="H5" s="115" t="str">
        <f>Adatok!K5</f>
        <v>7</v>
      </c>
      <c r="I5" s="115" t="str">
        <f>Adatok!L5</f>
        <v>0</v>
      </c>
      <c r="J5" s="115" t="str">
        <f>Adatok!M5</f>
        <v>5</v>
      </c>
      <c r="K5" s="115">
        <f>Adatok!N5</f>
        <v>0</v>
      </c>
      <c r="L5" s="115">
        <f>Adatok!O5</f>
        <v>0</v>
      </c>
      <c r="M5" s="115">
        <f>Adatok!P5</f>
        <v>0</v>
      </c>
      <c r="N5" s="116">
        <f>Adatok!Q5</f>
        <v>0</v>
      </c>
      <c r="O5" s="111"/>
      <c r="P5" s="111"/>
      <c r="Q5" s="111"/>
      <c r="R5" s="160">
        <v>1</v>
      </c>
      <c r="S5" s="161">
        <v>2</v>
      </c>
      <c r="T5" s="111"/>
      <c r="U5" s="111"/>
      <c r="V5" s="111"/>
      <c r="W5" s="111"/>
      <c r="X5" s="111"/>
      <c r="Y5" s="3"/>
    </row>
    <row r="6" spans="1:24" ht="18.75">
      <c r="A6" s="111"/>
      <c r="B6" s="156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3"/>
    </row>
    <row r="7" spans="1:24" ht="18.75">
      <c r="A7" s="111"/>
      <c r="B7" s="156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3"/>
    </row>
    <row r="8" spans="1:24" ht="26.25">
      <c r="A8" s="111"/>
      <c r="B8" s="156"/>
      <c r="C8" s="470" t="str">
        <f>Adatok!B2</f>
        <v>Szeretet és Odaadás Alapítvány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</row>
    <row r="9" spans="1:24" ht="21">
      <c r="A9" s="111"/>
      <c r="B9" s="162"/>
      <c r="C9" s="444" t="str">
        <f>Adatok!B5</f>
        <v>1181.Budapest, Kossuth Lajos u.51.</v>
      </c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</row>
    <row r="10" spans="1:24" ht="18.75">
      <c r="A10" s="111"/>
      <c r="B10" s="471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</row>
    <row r="11" spans="1:24" ht="18.75">
      <c r="A11" s="111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</row>
    <row r="12" spans="1:25" ht="21">
      <c r="A12" s="111"/>
      <c r="B12" s="446" t="s">
        <v>193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165"/>
      <c r="Y12" s="53"/>
    </row>
    <row r="13" spans="1:24" ht="21">
      <c r="A13" s="111"/>
      <c r="B13" s="474" t="s">
        <v>195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113"/>
    </row>
    <row r="14" spans="1:24" ht="21">
      <c r="A14" s="111"/>
      <c r="B14" s="166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3"/>
    </row>
    <row r="15" spans="1:24" ht="21">
      <c r="A15" s="111"/>
      <c r="B15" s="445" t="str">
        <f>CONCATENATE("Időszak:  ",Adatok!D16)</f>
        <v>Időszak:  2008.01.01-2008.12.31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111"/>
      <c r="V15" s="111"/>
      <c r="W15" s="111"/>
      <c r="X15" s="113"/>
    </row>
    <row r="16" spans="1:24" ht="3.75" customHeight="1">
      <c r="A16" s="111"/>
      <c r="B16" s="167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3"/>
    </row>
    <row r="17" spans="1:24" ht="16.5" thickBot="1">
      <c r="A17" s="111"/>
      <c r="B17" s="112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68" t="s">
        <v>202</v>
      </c>
    </row>
    <row r="18" spans="1:24" ht="51.75" customHeight="1">
      <c r="A18" s="111"/>
      <c r="B18" s="129" t="s">
        <v>69</v>
      </c>
      <c r="C18" s="475" t="s">
        <v>3</v>
      </c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7"/>
      <c r="V18" s="130" t="s">
        <v>4</v>
      </c>
      <c r="W18" s="131" t="s">
        <v>5</v>
      </c>
      <c r="X18" s="132" t="s">
        <v>6</v>
      </c>
    </row>
    <row r="19" spans="1:24" ht="15" customHeight="1" thickBot="1">
      <c r="A19" s="111"/>
      <c r="B19" s="169" t="s">
        <v>26</v>
      </c>
      <c r="C19" s="478" t="s">
        <v>27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80"/>
      <c r="V19" s="170" t="s">
        <v>28</v>
      </c>
      <c r="W19" s="171" t="s">
        <v>29</v>
      </c>
      <c r="X19" s="172" t="s">
        <v>30</v>
      </c>
    </row>
    <row r="20" spans="1:24" ht="24.75" customHeight="1" thickBot="1">
      <c r="A20" s="111"/>
      <c r="B20" s="173" t="s">
        <v>33</v>
      </c>
      <c r="C20" s="481" t="s">
        <v>89</v>
      </c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3"/>
      <c r="V20" s="110">
        <f>V21+V22+V23+V24+V25+V26</f>
        <v>117</v>
      </c>
      <c r="W20" s="110">
        <f>W21+W22+W23+W24+W25+W26</f>
        <v>0</v>
      </c>
      <c r="X20" s="110">
        <f>X21+X22+X23+X24+X25+X26</f>
        <v>133</v>
      </c>
    </row>
    <row r="21" spans="1:24" ht="24.75" customHeight="1" thickBot="1">
      <c r="A21" s="111"/>
      <c r="B21" s="140" t="s">
        <v>7</v>
      </c>
      <c r="C21" s="484" t="s">
        <v>206</v>
      </c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6"/>
      <c r="V21" s="102">
        <v>100</v>
      </c>
      <c r="W21" s="101"/>
      <c r="X21" s="102">
        <v>100</v>
      </c>
    </row>
    <row r="22" spans="1:24" ht="34.5" customHeight="1" thickBot="1">
      <c r="A22" s="111"/>
      <c r="B22" s="173" t="s">
        <v>34</v>
      </c>
      <c r="C22" s="487" t="s">
        <v>205</v>
      </c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9"/>
      <c r="V22" s="103"/>
      <c r="W22" s="103"/>
      <c r="X22" s="104">
        <v>17</v>
      </c>
    </row>
    <row r="23" spans="1:24" ht="24.75" customHeight="1" thickBot="1">
      <c r="A23" s="111"/>
      <c r="B23" s="140" t="s">
        <v>35</v>
      </c>
      <c r="C23" s="487" t="s">
        <v>204</v>
      </c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9"/>
      <c r="V23" s="103"/>
      <c r="W23" s="103"/>
      <c r="X23" s="104"/>
    </row>
    <row r="24" spans="1:24" ht="24.75" customHeight="1" thickBot="1">
      <c r="A24" s="111"/>
      <c r="B24" s="173" t="s">
        <v>36</v>
      </c>
      <c r="C24" s="487" t="s">
        <v>207</v>
      </c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9"/>
      <c r="V24" s="103"/>
      <c r="W24" s="103"/>
      <c r="X24" s="104"/>
    </row>
    <row r="25" spans="1:24" ht="34.5" customHeight="1" thickBot="1">
      <c r="A25" s="111"/>
      <c r="B25" s="140" t="s">
        <v>37</v>
      </c>
      <c r="C25" s="487" t="s">
        <v>208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9"/>
      <c r="V25" s="104">
        <v>17</v>
      </c>
      <c r="W25" s="103"/>
      <c r="X25" s="104">
        <v>16</v>
      </c>
    </row>
    <row r="26" spans="1:24" ht="34.5" customHeight="1" thickBot="1">
      <c r="A26" s="111"/>
      <c r="B26" s="173" t="s">
        <v>38</v>
      </c>
      <c r="C26" s="487" t="s">
        <v>209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9"/>
      <c r="V26" s="105"/>
      <c r="W26" s="105">
        <v>0</v>
      </c>
      <c r="X26" s="106"/>
    </row>
    <row r="27" spans="1:24" ht="24.75" customHeight="1" thickBot="1">
      <c r="A27" s="111"/>
      <c r="B27" s="140" t="s">
        <v>8</v>
      </c>
      <c r="C27" s="481" t="s">
        <v>90</v>
      </c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3"/>
      <c r="V27" s="188"/>
      <c r="W27" s="107">
        <v>0</v>
      </c>
      <c r="X27" s="189">
        <v>0</v>
      </c>
    </row>
    <row r="28" spans="1:24" ht="24.75" customHeight="1" thickBot="1">
      <c r="A28" s="111"/>
      <c r="B28" s="173" t="s">
        <v>9</v>
      </c>
      <c r="C28" s="481" t="s">
        <v>91</v>
      </c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3"/>
      <c r="V28" s="187">
        <f>V29+V30</f>
        <v>0</v>
      </c>
      <c r="W28" s="187">
        <f>W29+W30</f>
        <v>0</v>
      </c>
      <c r="X28" s="187">
        <f>X29+X30</f>
        <v>0</v>
      </c>
    </row>
    <row r="29" spans="1:24" ht="24.75" customHeight="1" thickBot="1">
      <c r="A29" s="111"/>
      <c r="B29" s="140" t="s">
        <v>39</v>
      </c>
      <c r="C29" s="487" t="s">
        <v>92</v>
      </c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9"/>
      <c r="V29" s="190"/>
      <c r="W29" s="190">
        <v>0</v>
      </c>
      <c r="X29" s="191"/>
    </row>
    <row r="30" spans="1:24" ht="24.75" customHeight="1" thickBot="1">
      <c r="A30" s="111"/>
      <c r="B30" s="173" t="s">
        <v>40</v>
      </c>
      <c r="C30" s="491" t="s">
        <v>93</v>
      </c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3"/>
      <c r="V30" s="192"/>
      <c r="W30" s="193"/>
      <c r="X30" s="194"/>
    </row>
    <row r="31" spans="1:24" ht="24.75" customHeight="1" thickBot="1">
      <c r="A31" s="111"/>
      <c r="B31" s="140" t="s">
        <v>41</v>
      </c>
      <c r="C31" s="481" t="s">
        <v>94</v>
      </c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3"/>
      <c r="V31" s="107"/>
      <c r="W31" s="107"/>
      <c r="X31" s="189"/>
    </row>
    <row r="32" spans="1:24" ht="24.75" customHeight="1" thickBot="1">
      <c r="A32" s="111"/>
      <c r="B32" s="14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44"/>
      <c r="W32" s="144"/>
      <c r="X32" s="145"/>
    </row>
    <row r="33" spans="1:24" ht="24.75" customHeight="1" thickBot="1">
      <c r="A33" s="111"/>
      <c r="B33" s="176" t="s">
        <v>42</v>
      </c>
      <c r="C33" s="490" t="s">
        <v>95</v>
      </c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3"/>
      <c r="V33" s="110">
        <f>V20+V27+V28+V31</f>
        <v>117</v>
      </c>
      <c r="W33" s="110">
        <f>W20+W27+W28+W31</f>
        <v>0</v>
      </c>
      <c r="X33" s="110">
        <f>X20+X27+X28+X31</f>
        <v>133</v>
      </c>
    </row>
    <row r="34" spans="1:24" ht="24.75" customHeight="1">
      <c r="A34" s="111"/>
      <c r="B34" s="178" t="s">
        <v>25</v>
      </c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1"/>
      <c r="W34" s="181"/>
      <c r="X34" s="181"/>
    </row>
    <row r="35" spans="1:24" ht="24.75" customHeight="1">
      <c r="A35" s="111"/>
      <c r="B35" s="147" t="str">
        <f>IF(Adatok!C20="N","A közzétett adatok könyvvizsgálattal nincsenek alátámasztva.","  ")</f>
        <v>A közzétett adatok könyvvizsgálattal nincsenek alátámasztva.</v>
      </c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1"/>
      <c r="W35" s="181"/>
      <c r="X35" s="181"/>
    </row>
    <row r="36" spans="1:27" ht="24.75" customHeight="1">
      <c r="A36" s="111"/>
      <c r="B36" s="178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1"/>
      <c r="W36" s="181"/>
      <c r="X36" s="181"/>
      <c r="Y36" s="12"/>
      <c r="Z36" s="12"/>
      <c r="AA36" s="12"/>
    </row>
    <row r="37" spans="1:24" s="12" customFormat="1" ht="12.75">
      <c r="A37" s="177"/>
      <c r="B37" s="178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1"/>
      <c r="W37" s="181"/>
      <c r="X37" s="181"/>
    </row>
    <row r="38" spans="1:24" s="12" customFormat="1" ht="12.75">
      <c r="A38" s="177"/>
      <c r="B38" s="178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1"/>
      <c r="W38" s="181"/>
      <c r="X38" s="181"/>
    </row>
    <row r="39" spans="1:24" s="12" customFormat="1" ht="15.75">
      <c r="A39" s="177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13"/>
    </row>
    <row r="40" spans="1:24" s="12" customFormat="1" ht="18.75">
      <c r="A40" s="177"/>
      <c r="B40" s="148" t="s">
        <v>10</v>
      </c>
      <c r="C40" s="182"/>
      <c r="D40" s="182"/>
      <c r="E40" s="182"/>
      <c r="F40" s="150" t="str">
        <f>CONCATENATE(Adatok!D17,",   ",Adatok!D18)</f>
        <v>Budapest,   2009.04.30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83"/>
      <c r="Q40" s="183"/>
      <c r="R40" s="183"/>
      <c r="S40" s="183"/>
      <c r="T40" s="183"/>
      <c r="U40" s="183"/>
      <c r="V40" s="184"/>
      <c r="W40" s="150"/>
      <c r="X40" s="154"/>
    </row>
    <row r="41" spans="1:27" s="12" customFormat="1" ht="18.75">
      <c r="A41" s="177"/>
      <c r="B41" s="182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56" t="s">
        <v>11</v>
      </c>
      <c r="S41" s="185"/>
      <c r="T41" s="185"/>
      <c r="U41" s="183"/>
      <c r="V41" s="158" t="s">
        <v>12</v>
      </c>
      <c r="W41" s="185"/>
      <c r="X41" s="157"/>
      <c r="Y41" s="6"/>
      <c r="Z41" s="6"/>
      <c r="AA41" s="6"/>
    </row>
    <row r="42" spans="1:24" s="6" customFormat="1" ht="18.75">
      <c r="A42" s="111"/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58" t="s">
        <v>13</v>
      </c>
      <c r="W42" s="186"/>
      <c r="X42" s="157"/>
    </row>
    <row r="43" spans="1:24" s="6" customFormat="1" ht="12.75">
      <c r="A43" s="111"/>
      <c r="B43" s="8"/>
      <c r="V43" s="2"/>
      <c r="W43" s="2"/>
      <c r="X43" s="3"/>
    </row>
    <row r="44" spans="1:24" s="6" customFormat="1" ht="12.75">
      <c r="A44" s="111"/>
      <c r="B44" s="8"/>
      <c r="V44" s="2"/>
      <c r="W44" s="2"/>
      <c r="X44" s="3"/>
    </row>
    <row r="45" spans="1:27" s="6" customFormat="1" ht="12.75">
      <c r="A45" s="111"/>
      <c r="B45" s="8"/>
      <c r="V45" s="2"/>
      <c r="W45" s="2"/>
      <c r="X45" s="3"/>
      <c r="Y45" s="2"/>
      <c r="Z45" s="2"/>
      <c r="AA45" s="2"/>
    </row>
  </sheetData>
  <sheetProtection selectLockedCells="1"/>
  <mergeCells count="21">
    <mergeCell ref="C26:U26"/>
    <mergeCell ref="C27:U27"/>
    <mergeCell ref="C31:U31"/>
    <mergeCell ref="C33:U33"/>
    <mergeCell ref="C28:U28"/>
    <mergeCell ref="C29:U29"/>
    <mergeCell ref="C30:U30"/>
    <mergeCell ref="C22:U22"/>
    <mergeCell ref="C23:U23"/>
    <mergeCell ref="C24:U24"/>
    <mergeCell ref="C25:U25"/>
    <mergeCell ref="C18:U18"/>
    <mergeCell ref="C19:U19"/>
    <mergeCell ref="C20:U20"/>
    <mergeCell ref="C21:U21"/>
    <mergeCell ref="C8:X8"/>
    <mergeCell ref="C9:X9"/>
    <mergeCell ref="B15:T15"/>
    <mergeCell ref="B10:X10"/>
    <mergeCell ref="B12:W12"/>
    <mergeCell ref="B13:W13"/>
  </mergeCells>
  <printOptions horizontalCentered="1" verticalCentered="1"/>
  <pageMargins left="0.1968503937007874" right="0.1968503937007874" top="0.3937007874015748" bottom="0.3937007874015748" header="0.31496062992125984" footer="0.31496062992125984"/>
  <pageSetup blackAndWhite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Y74"/>
  <sheetViews>
    <sheetView showGridLines="0" showRowColHeaders="0" showZeros="0" tabSelected="1" zoomScale="65" zoomScaleNormal="65" workbookViewId="0" topLeftCell="A49">
      <selection activeCell="AA63" sqref="AA63"/>
    </sheetView>
  </sheetViews>
  <sheetFormatPr defaultColWidth="9.140625" defaultRowHeight="12.75"/>
  <cols>
    <col min="1" max="1" width="0.85546875" style="2" customWidth="1"/>
    <col min="2" max="2" width="6.7109375" style="8" customWidth="1"/>
    <col min="3" max="18" width="3.7109375" style="6" customWidth="1"/>
    <col min="19" max="19" width="3.8515625" style="6" customWidth="1"/>
    <col min="20" max="21" width="1.7109375" style="6" customWidth="1"/>
    <col min="22" max="23" width="12.7109375" style="2" customWidth="1"/>
    <col min="24" max="24" width="12.7109375" style="3" customWidth="1"/>
    <col min="25" max="25" width="0.85546875" style="2" customWidth="1"/>
    <col min="26" max="16384" width="2.7109375" style="2" customWidth="1"/>
  </cols>
  <sheetData>
    <row r="1" spans="1:24" s="6" customFormat="1" ht="13.5" thickBot="1">
      <c r="A1" s="111"/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3"/>
    </row>
    <row r="2" spans="1:25" s="6" customFormat="1" ht="24.75" customHeight="1" thickBot="1">
      <c r="A2" s="111"/>
      <c r="B2" s="111"/>
      <c r="C2" s="114" t="str">
        <f>Adatok!F2</f>
        <v>1</v>
      </c>
      <c r="D2" s="115" t="str">
        <f>Adatok!G2</f>
        <v>8</v>
      </c>
      <c r="E2" s="115" t="str">
        <f>Adatok!H2</f>
        <v>2</v>
      </c>
      <c r="F2" s="115" t="str">
        <f>Adatok!I2</f>
        <v>6</v>
      </c>
      <c r="G2" s="115" t="str">
        <f>Adatok!J2</f>
        <v>1</v>
      </c>
      <c r="H2" s="115" t="str">
        <f>Adatok!K2</f>
        <v>7</v>
      </c>
      <c r="I2" s="115" t="str">
        <f>Adatok!L2</f>
        <v>0</v>
      </c>
      <c r="J2" s="115" t="str">
        <f>Adatok!M2</f>
        <v>5</v>
      </c>
      <c r="K2" s="115">
        <f>Adatok!N2</f>
        <v>0</v>
      </c>
      <c r="L2" s="115">
        <f>Adatok!O2</f>
        <v>0</v>
      </c>
      <c r="M2" s="115">
        <f>Adatok!P2</f>
        <v>0</v>
      </c>
      <c r="N2" s="115">
        <f>Adatok!Q2</f>
        <v>0</v>
      </c>
      <c r="O2" s="115">
        <f>Adatok!R2</f>
        <v>0</v>
      </c>
      <c r="P2" s="115">
        <f>Adatok!S2</f>
        <v>0</v>
      </c>
      <c r="Q2" s="115">
        <f>Adatok!T2</f>
        <v>0</v>
      </c>
      <c r="R2" s="115">
        <f>Adatok!U2</f>
        <v>0</v>
      </c>
      <c r="S2" s="116">
        <f>Adatok!V2</f>
        <v>0</v>
      </c>
      <c r="T2" s="111"/>
      <c r="U2" s="111"/>
      <c r="V2" s="111"/>
      <c r="W2" s="111"/>
      <c r="X2" s="111"/>
      <c r="Y2" s="7"/>
    </row>
    <row r="3" spans="1:25" s="6" customFormat="1" ht="23.25">
      <c r="A3" s="111"/>
      <c r="B3" s="111"/>
      <c r="C3" s="156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59"/>
      <c r="S3" s="159"/>
      <c r="T3" s="111"/>
      <c r="U3" s="111"/>
      <c r="V3" s="111"/>
      <c r="W3" s="111"/>
      <c r="X3" s="111"/>
      <c r="Y3" s="7"/>
    </row>
    <row r="4" spans="1:25" s="6" customFormat="1" ht="15" customHeight="1" thickBot="1">
      <c r="A4" s="111"/>
      <c r="B4" s="111"/>
      <c r="C4" s="11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7"/>
    </row>
    <row r="5" spans="1:25" s="6" customFormat="1" ht="24.75" customHeight="1" thickBot="1">
      <c r="A5" s="111"/>
      <c r="B5" s="111"/>
      <c r="C5" s="114" t="str">
        <f>Adatok!F5</f>
        <v>1</v>
      </c>
      <c r="D5" s="115" t="str">
        <f>Adatok!G5</f>
        <v>8</v>
      </c>
      <c r="E5" s="115" t="str">
        <f>Adatok!H5</f>
        <v>2</v>
      </c>
      <c r="F5" s="115" t="str">
        <f>Adatok!I5</f>
        <v>6</v>
      </c>
      <c r="G5" s="115" t="str">
        <f>Adatok!J5</f>
        <v>1</v>
      </c>
      <c r="H5" s="115" t="str">
        <f>Adatok!K5</f>
        <v>7</v>
      </c>
      <c r="I5" s="115" t="str">
        <f>Adatok!L5</f>
        <v>0</v>
      </c>
      <c r="J5" s="115" t="str">
        <f>Adatok!M5</f>
        <v>5</v>
      </c>
      <c r="K5" s="115">
        <f>Adatok!N5</f>
        <v>0</v>
      </c>
      <c r="L5" s="115">
        <f>Adatok!O5</f>
        <v>0</v>
      </c>
      <c r="M5" s="115">
        <f>Adatok!P5</f>
        <v>0</v>
      </c>
      <c r="N5" s="116">
        <f>Adatok!Q5</f>
        <v>0</v>
      </c>
      <c r="O5" s="111"/>
      <c r="P5" s="111"/>
      <c r="Q5" s="111"/>
      <c r="R5" s="160">
        <v>1</v>
      </c>
      <c r="S5" s="161">
        <v>3</v>
      </c>
      <c r="T5" s="111"/>
      <c r="U5" s="111"/>
      <c r="V5" s="111"/>
      <c r="W5" s="111"/>
      <c r="X5" s="111"/>
      <c r="Y5" s="7"/>
    </row>
    <row r="6" spans="1:24" s="6" customFormat="1" ht="18.75">
      <c r="A6" s="111"/>
      <c r="B6" s="156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3"/>
    </row>
    <row r="7" spans="1:24" s="6" customFormat="1" ht="12.75">
      <c r="A7" s="111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3"/>
    </row>
    <row r="8" spans="1:24" s="6" customFormat="1" ht="26.25">
      <c r="A8" s="111"/>
      <c r="B8" s="119"/>
      <c r="C8" s="470" t="str">
        <f>Adatok!B2</f>
        <v>Szeretet és Odaadás Alapítvány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</row>
    <row r="9" spans="1:24" s="6" customFormat="1" ht="21">
      <c r="A9" s="111"/>
      <c r="B9" s="119"/>
      <c r="C9" s="444" t="str">
        <f>Adatok!B5</f>
        <v>1181.Budapest, Kossuth Lajos u.51.</v>
      </c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</row>
    <row r="10" spans="1:25" s="6" customFormat="1" ht="15.75">
      <c r="A10" s="111"/>
      <c r="B10" s="527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126"/>
      <c r="V10" s="126"/>
      <c r="W10" s="126"/>
      <c r="X10" s="126"/>
      <c r="Y10" s="10"/>
    </row>
    <row r="11" spans="1:25" s="6" customFormat="1" ht="15.75">
      <c r="A11" s="11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0"/>
    </row>
    <row r="12" spans="1:24" s="6" customFormat="1" ht="23.25">
      <c r="A12" s="111"/>
      <c r="B12" s="538" t="s">
        <v>198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111"/>
      <c r="X12" s="113"/>
    </row>
    <row r="13" spans="1:24" s="6" customFormat="1" ht="21">
      <c r="A13" s="111"/>
      <c r="B13" s="539" t="s">
        <v>199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111"/>
      <c r="X13" s="113"/>
    </row>
    <row r="14" spans="1:24" s="6" customFormat="1" ht="21">
      <c r="A14" s="111"/>
      <c r="B14" s="165"/>
      <c r="C14" s="195"/>
      <c r="D14" s="195"/>
      <c r="E14" s="195"/>
      <c r="F14" s="195"/>
      <c r="G14" s="195"/>
      <c r="H14" s="195"/>
      <c r="I14" s="195"/>
      <c r="J14" s="195"/>
      <c r="K14" s="195"/>
      <c r="L14" s="196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3"/>
    </row>
    <row r="15" spans="1:24" s="6" customFormat="1" ht="21">
      <c r="A15" s="111"/>
      <c r="B15" s="445" t="str">
        <f>CONCATENATE("Időszak:  ",Adatok!D16)</f>
        <v>Időszak:  2008.01.01-2008.12.31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111"/>
      <c r="W15" s="111"/>
      <c r="X15" s="113"/>
    </row>
    <row r="16" spans="1:24" s="6" customFormat="1" ht="19.5" thickBot="1">
      <c r="A16" s="111"/>
      <c r="B16" s="182"/>
      <c r="C16" s="197"/>
      <c r="D16" s="183"/>
      <c r="E16" s="183"/>
      <c r="F16" s="183"/>
      <c r="G16" s="183"/>
      <c r="H16" s="183"/>
      <c r="I16" s="183"/>
      <c r="J16" s="183"/>
      <c r="K16" s="183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68" t="s">
        <v>202</v>
      </c>
    </row>
    <row r="17" spans="1:24" s="6" customFormat="1" ht="60" customHeight="1">
      <c r="A17" s="111"/>
      <c r="B17" s="129" t="s">
        <v>79</v>
      </c>
      <c r="C17" s="448" t="s">
        <v>3</v>
      </c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1"/>
      <c r="V17" s="130" t="s">
        <v>4</v>
      </c>
      <c r="W17" s="131" t="s">
        <v>5</v>
      </c>
      <c r="X17" s="132" t="s">
        <v>6</v>
      </c>
    </row>
    <row r="18" spans="1:24" ht="15" customHeight="1" thickBot="1">
      <c r="A18" s="111"/>
      <c r="B18" s="169" t="s">
        <v>26</v>
      </c>
      <c r="C18" s="522" t="s">
        <v>27</v>
      </c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4"/>
      <c r="V18" s="388" t="s">
        <v>28</v>
      </c>
      <c r="W18" s="389" t="s">
        <v>29</v>
      </c>
      <c r="X18" s="390" t="s">
        <v>30</v>
      </c>
    </row>
    <row r="19" spans="1:24" ht="24.75" customHeight="1" thickBot="1">
      <c r="A19" s="111"/>
      <c r="B19" s="343" t="s">
        <v>14</v>
      </c>
      <c r="C19" s="525" t="s">
        <v>210</v>
      </c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391">
        <f>SUM(V20:V26)</f>
        <v>20</v>
      </c>
      <c r="W19" s="333"/>
      <c r="X19" s="334">
        <f>X20+X21+X22+X23+X24+X25+X26</f>
        <v>100</v>
      </c>
    </row>
    <row r="20" spans="1:24" ht="24.75" customHeight="1">
      <c r="A20" s="111"/>
      <c r="B20" s="339"/>
      <c r="C20" s="501" t="s">
        <v>226</v>
      </c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3"/>
      <c r="V20" s="347">
        <v>20</v>
      </c>
      <c r="W20" s="346"/>
      <c r="X20" s="347">
        <v>100</v>
      </c>
    </row>
    <row r="21" spans="1:24" ht="24.75" customHeight="1">
      <c r="A21" s="111"/>
      <c r="B21" s="344"/>
      <c r="C21" s="501" t="s">
        <v>227</v>
      </c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3"/>
      <c r="V21" s="342"/>
      <c r="W21" s="338"/>
      <c r="X21" s="342"/>
    </row>
    <row r="22" spans="1:24" ht="24.75" customHeight="1">
      <c r="A22" s="111"/>
      <c r="B22" s="344"/>
      <c r="C22" s="348" t="s">
        <v>237</v>
      </c>
      <c r="D22" s="348"/>
      <c r="E22" s="348"/>
      <c r="F22" s="348"/>
      <c r="G22" s="348"/>
      <c r="H22" s="348"/>
      <c r="I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2"/>
      <c r="W22" s="338"/>
      <c r="X22" s="342"/>
    </row>
    <row r="23" spans="1:24" ht="24.75" customHeight="1">
      <c r="A23" s="111"/>
      <c r="B23" s="357"/>
      <c r="C23" s="541" t="s">
        <v>238</v>
      </c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3"/>
      <c r="V23" s="358"/>
      <c r="W23" s="359"/>
      <c r="X23" s="358"/>
    </row>
    <row r="24" spans="1:24" ht="24.75" customHeight="1">
      <c r="A24" s="111"/>
      <c r="B24" s="360"/>
      <c r="C24" s="541" t="s">
        <v>239</v>
      </c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 t="s">
        <v>239</v>
      </c>
      <c r="U24" s="543"/>
      <c r="V24" s="361"/>
      <c r="W24" s="337"/>
      <c r="X24" s="342"/>
    </row>
    <row r="25" spans="1:24" ht="24.75" customHeight="1">
      <c r="A25" s="111"/>
      <c r="B25" s="360"/>
      <c r="C25" s="546" t="s">
        <v>249</v>
      </c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361"/>
      <c r="W25" s="337"/>
      <c r="X25" s="342"/>
    </row>
    <row r="26" spans="1:24" ht="24.75" customHeight="1" thickBot="1">
      <c r="A26" s="111"/>
      <c r="B26" s="363"/>
      <c r="C26" s="540" t="s">
        <v>240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366"/>
      <c r="W26" s="370"/>
      <c r="X26" s="358"/>
    </row>
    <row r="27" spans="1:24" ht="24.75" customHeight="1" thickBot="1">
      <c r="A27" s="111"/>
      <c r="B27" s="364" t="s">
        <v>15</v>
      </c>
      <c r="C27" s="547" t="s">
        <v>211</v>
      </c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48"/>
      <c r="V27" s="405">
        <f>V28+V29+V30+V31</f>
        <v>0</v>
      </c>
      <c r="W27" s="406"/>
      <c r="X27" s="334">
        <f>X28+X29+X30+X31</f>
        <v>0</v>
      </c>
    </row>
    <row r="28" spans="1:24" ht="24.75" customHeight="1">
      <c r="A28" s="111"/>
      <c r="B28" s="367"/>
      <c r="C28" s="368"/>
      <c r="D28" s="369"/>
      <c r="E28" s="369"/>
      <c r="F28" s="369"/>
      <c r="G28" s="373"/>
      <c r="H28" s="374" t="s">
        <v>241</v>
      </c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1"/>
      <c r="T28" s="371"/>
      <c r="U28" s="372"/>
      <c r="V28" s="379"/>
      <c r="W28" s="380"/>
      <c r="X28" s="379"/>
    </row>
    <row r="29" spans="1:24" ht="24.75" customHeight="1">
      <c r="A29" s="111"/>
      <c r="B29" s="367"/>
      <c r="C29" s="375"/>
      <c r="D29" s="374"/>
      <c r="E29" s="374"/>
      <c r="F29" s="374"/>
      <c r="G29" s="374"/>
      <c r="H29" s="374"/>
      <c r="I29" s="374"/>
      <c r="J29" s="374"/>
      <c r="K29" s="374" t="s">
        <v>242</v>
      </c>
      <c r="L29" s="374"/>
      <c r="M29" s="374"/>
      <c r="N29" s="374"/>
      <c r="O29" s="374"/>
      <c r="P29" s="374"/>
      <c r="Q29" s="374"/>
      <c r="R29" s="374"/>
      <c r="S29" s="374"/>
      <c r="T29" s="374"/>
      <c r="U29" s="376"/>
      <c r="V29" s="349"/>
      <c r="W29" s="350"/>
      <c r="X29" s="349"/>
    </row>
    <row r="30" spans="1:24" ht="24.75" customHeight="1">
      <c r="A30" s="111"/>
      <c r="B30" s="367"/>
      <c r="C30" s="378"/>
      <c r="D30" s="362"/>
      <c r="E30" s="362"/>
      <c r="F30" s="362"/>
      <c r="G30" s="362" t="s">
        <v>243</v>
      </c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77"/>
      <c r="V30" s="379"/>
      <c r="W30" s="380"/>
      <c r="X30" s="379"/>
    </row>
    <row r="31" spans="1:24" ht="24.75" customHeight="1" thickBot="1">
      <c r="A31" s="111"/>
      <c r="B31" s="365"/>
      <c r="C31" s="399"/>
      <c r="D31" s="400"/>
      <c r="E31" s="400"/>
      <c r="F31" s="400"/>
      <c r="G31" s="400"/>
      <c r="H31" s="400"/>
      <c r="I31" s="400"/>
      <c r="J31" s="400"/>
      <c r="K31" s="400" t="s">
        <v>244</v>
      </c>
      <c r="L31" s="400"/>
      <c r="M31" s="400"/>
      <c r="N31" s="400"/>
      <c r="O31" s="400"/>
      <c r="P31" s="400"/>
      <c r="Q31" s="400"/>
      <c r="R31" s="400"/>
      <c r="S31" s="400"/>
      <c r="T31" s="400"/>
      <c r="U31" s="401"/>
      <c r="V31" s="402">
        <v>0</v>
      </c>
      <c r="W31" s="403"/>
      <c r="X31" s="402"/>
    </row>
    <row r="32" spans="1:24" ht="34.5" customHeight="1" thickBot="1">
      <c r="A32" s="111"/>
      <c r="B32" s="392" t="s">
        <v>16</v>
      </c>
      <c r="C32" s="516" t="s">
        <v>217</v>
      </c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6"/>
      <c r="V32" s="333">
        <f>V19+V27</f>
        <v>20</v>
      </c>
      <c r="W32" s="333"/>
      <c r="X32" s="404">
        <f>X19+X27</f>
        <v>100</v>
      </c>
    </row>
    <row r="33" spans="1:24" ht="24.75" customHeight="1" thickBot="1">
      <c r="A33" s="111"/>
      <c r="B33" s="332" t="s">
        <v>17</v>
      </c>
      <c r="C33" s="494" t="s">
        <v>212</v>
      </c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387">
        <f>SUM(V34:V39)</f>
        <v>3</v>
      </c>
      <c r="W33" s="387">
        <f>SUM(W34:W39)</f>
        <v>0</v>
      </c>
      <c r="X33" s="334">
        <f>X34+X35+X36+X37+X38+X39</f>
        <v>84</v>
      </c>
    </row>
    <row r="34" spans="1:24" ht="37.5" customHeight="1">
      <c r="A34" s="111"/>
      <c r="B34" s="381"/>
      <c r="C34" s="544" t="s">
        <v>245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385">
        <v>3</v>
      </c>
      <c r="W34" s="410"/>
      <c r="X34" s="385">
        <v>80</v>
      </c>
    </row>
    <row r="35" spans="1:24" ht="24.75" customHeight="1">
      <c r="A35" s="111"/>
      <c r="B35" s="382"/>
      <c r="C35" s="499" t="s">
        <v>246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349"/>
      <c r="W35" s="350"/>
      <c r="X35" s="386"/>
    </row>
    <row r="36" spans="1:24" ht="24.75" customHeight="1">
      <c r="A36" s="111"/>
      <c r="B36" s="382"/>
      <c r="C36" s="501" t="s">
        <v>248</v>
      </c>
      <c r="D36" s="502"/>
      <c r="E36" s="502"/>
      <c r="F36" s="502"/>
      <c r="G36" s="502"/>
      <c r="H36" s="502"/>
      <c r="I36" s="502"/>
      <c r="J36" s="502"/>
      <c r="K36" s="502"/>
      <c r="L36" s="502"/>
      <c r="M36" s="502" t="s">
        <v>247</v>
      </c>
      <c r="N36" s="502"/>
      <c r="O36" s="502"/>
      <c r="P36" s="502"/>
      <c r="Q36" s="502"/>
      <c r="R36" s="502"/>
      <c r="S36" s="502"/>
      <c r="T36" s="502"/>
      <c r="U36" s="502"/>
      <c r="V36" s="349"/>
      <c r="W36" s="350"/>
      <c r="X36" s="386"/>
    </row>
    <row r="37" spans="1:24" ht="24.75" customHeight="1">
      <c r="A37" s="111"/>
      <c r="B37" s="382"/>
      <c r="C37" s="499" t="s">
        <v>263</v>
      </c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349"/>
      <c r="W37" s="350"/>
      <c r="X37" s="386"/>
    </row>
    <row r="38" spans="1:24" ht="24.75" customHeight="1">
      <c r="A38" s="111"/>
      <c r="B38" s="352"/>
      <c r="C38" s="541" t="s">
        <v>225</v>
      </c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3"/>
      <c r="V38" s="349"/>
      <c r="W38" s="350"/>
      <c r="X38" s="386">
        <v>4</v>
      </c>
    </row>
    <row r="39" spans="1:24" ht="24.75" customHeight="1" thickBot="1">
      <c r="A39" s="111"/>
      <c r="B39" s="392"/>
      <c r="C39" s="394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 t="s">
        <v>250</v>
      </c>
      <c r="O39" s="395"/>
      <c r="P39" s="395"/>
      <c r="Q39" s="395"/>
      <c r="R39" s="395"/>
      <c r="S39" s="395"/>
      <c r="T39" s="395"/>
      <c r="U39" s="396"/>
      <c r="V39" s="393"/>
      <c r="W39" s="383"/>
      <c r="X39" s="384"/>
    </row>
    <row r="40" spans="1:24" ht="24.75" customHeight="1" thickBot="1">
      <c r="A40" s="111"/>
      <c r="B40" s="332" t="s">
        <v>18</v>
      </c>
      <c r="C40" s="513" t="s">
        <v>223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9"/>
      <c r="V40" s="334">
        <f>SUM(V41:V46)</f>
        <v>0</v>
      </c>
      <c r="W40" s="334">
        <f>SUM(W41:W46)</f>
        <v>0</v>
      </c>
      <c r="X40" s="334">
        <f>X41+X42+X43+X44+X45+X46</f>
        <v>0</v>
      </c>
    </row>
    <row r="41" spans="1:24" ht="24.75" customHeight="1">
      <c r="A41" s="111"/>
      <c r="B41" s="345"/>
      <c r="C41" s="504" t="s">
        <v>224</v>
      </c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6"/>
      <c r="V41" s="347"/>
      <c r="W41" s="346"/>
      <c r="X41" s="347"/>
    </row>
    <row r="42" spans="1:24" ht="24.75" customHeight="1">
      <c r="A42" s="111"/>
      <c r="B42" s="345"/>
      <c r="C42" s="504" t="s">
        <v>254</v>
      </c>
      <c r="D42" s="505"/>
      <c r="E42" s="505"/>
      <c r="F42" s="505"/>
      <c r="G42" s="505"/>
      <c r="H42" s="505"/>
      <c r="I42" s="505"/>
      <c r="J42" s="505"/>
      <c r="K42" s="505"/>
      <c r="L42" s="505" t="s">
        <v>251</v>
      </c>
      <c r="M42" s="505"/>
      <c r="N42" s="505"/>
      <c r="O42" s="505"/>
      <c r="P42" s="505"/>
      <c r="Q42" s="505"/>
      <c r="R42" s="505"/>
      <c r="S42" s="505"/>
      <c r="T42" s="505"/>
      <c r="U42" s="506"/>
      <c r="V42" s="347"/>
      <c r="W42" s="346"/>
      <c r="X42" s="347"/>
    </row>
    <row r="43" spans="1:24" ht="24.75" customHeight="1">
      <c r="A43" s="111"/>
      <c r="B43" s="345"/>
      <c r="C43" s="501" t="s">
        <v>252</v>
      </c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3"/>
      <c r="V43" s="347"/>
      <c r="W43" s="346"/>
      <c r="X43" s="347"/>
    </row>
    <row r="44" spans="1:24" ht="24.75" customHeight="1">
      <c r="A44" s="111"/>
      <c r="B44" s="345"/>
      <c r="C44" s="501" t="s">
        <v>253</v>
      </c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 t="s">
        <v>253</v>
      </c>
      <c r="R44" s="502"/>
      <c r="S44" s="502"/>
      <c r="T44" s="502"/>
      <c r="U44" s="503"/>
      <c r="V44" s="347"/>
      <c r="W44" s="346"/>
      <c r="X44" s="347"/>
    </row>
    <row r="45" spans="1:24" ht="24.75" customHeight="1">
      <c r="A45" s="111"/>
      <c r="B45" s="345"/>
      <c r="C45" s="501" t="s">
        <v>225</v>
      </c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3"/>
      <c r="V45" s="347"/>
      <c r="W45" s="346"/>
      <c r="X45" s="347"/>
    </row>
    <row r="46" spans="1:24" ht="24.75" customHeight="1">
      <c r="A46" s="111"/>
      <c r="B46" s="360"/>
      <c r="C46" s="501" t="s">
        <v>260</v>
      </c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 t="s">
        <v>253</v>
      </c>
      <c r="P46" s="502"/>
      <c r="Q46" s="502"/>
      <c r="R46" s="502"/>
      <c r="S46" s="502"/>
      <c r="T46" s="502"/>
      <c r="U46" s="503"/>
      <c r="V46" s="397"/>
      <c r="W46" s="338"/>
      <c r="X46" s="342"/>
    </row>
    <row r="47" spans="1:24" ht="24.75" customHeight="1" thickBot="1">
      <c r="A47" s="111"/>
      <c r="B47" s="340" t="s">
        <v>19</v>
      </c>
      <c r="C47" s="513" t="s">
        <v>216</v>
      </c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5"/>
      <c r="V47" s="341">
        <f>V33+V40</f>
        <v>3</v>
      </c>
      <c r="W47" s="341">
        <f>W33+W40</f>
        <v>0</v>
      </c>
      <c r="X47" s="341">
        <f>X34+X35+X36+X37+X38+X39+X41+X42+X43+X44+X45+X46</f>
        <v>84</v>
      </c>
    </row>
    <row r="48" spans="1:24" ht="24.75" customHeight="1" thickBot="1">
      <c r="A48" s="111"/>
      <c r="B48" s="332" t="s">
        <v>20</v>
      </c>
      <c r="C48" s="494" t="s">
        <v>215</v>
      </c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6"/>
      <c r="V48" s="333">
        <f>V27-V40</f>
        <v>0</v>
      </c>
      <c r="W48" s="333">
        <f>W31-W40</f>
        <v>0</v>
      </c>
      <c r="X48" s="333">
        <f>X27-X40</f>
        <v>0</v>
      </c>
    </row>
    <row r="49" spans="1:24" ht="24.75" customHeight="1" thickBot="1">
      <c r="A49" s="111"/>
      <c r="B49" s="335" t="s">
        <v>22</v>
      </c>
      <c r="C49" s="535" t="s">
        <v>213</v>
      </c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7"/>
      <c r="V49" s="336"/>
      <c r="W49" s="336"/>
      <c r="X49" s="336"/>
    </row>
    <row r="50" spans="1:24" ht="24.75" customHeight="1">
      <c r="A50" s="111"/>
      <c r="B50" s="199" t="s">
        <v>21</v>
      </c>
      <c r="C50" s="529" t="s">
        <v>214</v>
      </c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1"/>
      <c r="V50" s="208">
        <f>V48-V49</f>
        <v>0</v>
      </c>
      <c r="W50" s="208">
        <f>W48-W49</f>
        <v>0</v>
      </c>
      <c r="X50" s="208">
        <f>X48-X49</f>
        <v>0</v>
      </c>
    </row>
    <row r="51" spans="1:24" s="6" customFormat="1" ht="19.5" thickBot="1">
      <c r="A51" s="111"/>
      <c r="B51" s="200" t="s">
        <v>23</v>
      </c>
      <c r="C51" s="532" t="s">
        <v>218</v>
      </c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4"/>
      <c r="V51" s="209">
        <f>V19-V33</f>
        <v>17</v>
      </c>
      <c r="W51" s="209">
        <f>W19-W33</f>
        <v>0</v>
      </c>
      <c r="X51" s="209">
        <f>X19-X33</f>
        <v>16</v>
      </c>
    </row>
    <row r="52" spans="1:24" s="6" customFormat="1" ht="19.5" thickBot="1">
      <c r="A52" s="111"/>
      <c r="B52" s="198" t="s">
        <v>24</v>
      </c>
      <c r="C52" s="463" t="s">
        <v>219</v>
      </c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8"/>
      <c r="V52" s="109">
        <f>V50+V51</f>
        <v>17</v>
      </c>
      <c r="W52" s="109">
        <f>W50+W51</f>
        <v>0</v>
      </c>
      <c r="X52" s="109">
        <f>X50+X51</f>
        <v>16</v>
      </c>
    </row>
    <row r="53" spans="1:24" s="6" customFormat="1" ht="15.75">
      <c r="A53" s="111"/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3"/>
    </row>
    <row r="54" spans="1:12" s="6" customFormat="1" ht="18.75">
      <c r="A54" s="111"/>
      <c r="L54" s="348" t="s">
        <v>228</v>
      </c>
    </row>
    <row r="55" spans="1:25" s="6" customFormat="1" ht="15.75" thickBot="1">
      <c r="A55" s="111"/>
      <c r="Y55" s="11"/>
    </row>
    <row r="56" spans="1:25" s="6" customFormat="1" ht="18.75">
      <c r="A56" s="111"/>
      <c r="B56" s="351"/>
      <c r="C56" s="512" t="s">
        <v>229</v>
      </c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354">
        <v>0</v>
      </c>
      <c r="Y56" s="11"/>
    </row>
    <row r="57" spans="2:24" ht="18.75">
      <c r="B57" s="352"/>
      <c r="C57" s="507" t="s">
        <v>231</v>
      </c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7"/>
      <c r="W57" s="507"/>
      <c r="X57" s="407">
        <v>0</v>
      </c>
    </row>
    <row r="58" spans="2:24" ht="18.75">
      <c r="B58" s="352"/>
      <c r="C58" s="507" t="s">
        <v>232</v>
      </c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355"/>
    </row>
    <row r="59" spans="2:24" ht="20.25" customHeight="1">
      <c r="B59" s="352"/>
      <c r="C59" s="507" t="s">
        <v>235</v>
      </c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355"/>
    </row>
    <row r="60" spans="2:24" ht="18.75">
      <c r="B60" s="352"/>
      <c r="C60" s="507" t="s">
        <v>233</v>
      </c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408"/>
    </row>
    <row r="61" spans="2:24" ht="18.75">
      <c r="B61" s="352"/>
      <c r="C61" s="507" t="s">
        <v>234</v>
      </c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409"/>
    </row>
    <row r="62" spans="2:24" ht="30" customHeight="1">
      <c r="B62" s="352"/>
      <c r="C62" s="508" t="s">
        <v>230</v>
      </c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355">
        <v>0</v>
      </c>
    </row>
    <row r="63" spans="2:24" ht="19.5" thickBot="1">
      <c r="B63" s="353"/>
      <c r="C63" s="509" t="s">
        <v>236</v>
      </c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1"/>
      <c r="X63" s="356"/>
    </row>
    <row r="67" spans="2:24" ht="15.75">
      <c r="B67" s="6"/>
      <c r="U67" s="2"/>
      <c r="W67" s="3"/>
      <c r="X67" s="203"/>
    </row>
    <row r="68" spans="2:24" ht="15.75">
      <c r="B68" s="147" t="str">
        <f>IF(Adatok!C20="N","A közzétett adatok könyvvizsgálattal nincsenek alátámasztva.","  ")</f>
        <v>A közzétett adatok könyvvizsgálattal nincsenek alátámasztva.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3"/>
    </row>
    <row r="69" spans="2:23" ht="15.75">
      <c r="B69" s="147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</row>
    <row r="70" spans="2:24" ht="18.75">
      <c r="B70" s="148" t="s">
        <v>10</v>
      </c>
      <c r="C70" s="201"/>
      <c r="D70" s="201"/>
      <c r="E70" s="201"/>
      <c r="F70" s="204" t="str">
        <f>CONCATENATE(Adatok!D17,", ",Adatok!D18)</f>
        <v>Budapest, 2009.04.30</v>
      </c>
      <c r="G70" s="204"/>
      <c r="H70" s="204"/>
      <c r="I70" s="204"/>
      <c r="J70" s="204"/>
      <c r="K70" s="204"/>
      <c r="L70" s="204"/>
      <c r="M70" s="204"/>
      <c r="N70" s="204"/>
      <c r="O70" s="204"/>
      <c r="P70" s="202"/>
      <c r="Q70" s="202"/>
      <c r="R70" s="202"/>
      <c r="S70" s="202"/>
      <c r="T70" s="202"/>
      <c r="U70" s="202"/>
      <c r="V70" s="205"/>
      <c r="W70" s="204"/>
      <c r="X70" s="204"/>
    </row>
    <row r="71" spans="2:24" ht="18.75"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156" t="s">
        <v>11</v>
      </c>
      <c r="S71" s="206"/>
      <c r="T71" s="206"/>
      <c r="U71" s="202"/>
      <c r="V71" s="158" t="s">
        <v>12</v>
      </c>
      <c r="W71" s="206"/>
      <c r="X71" s="206"/>
    </row>
    <row r="72" spans="2:23" ht="18.75">
      <c r="B72" s="201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158" t="s">
        <v>13</v>
      </c>
      <c r="W72" s="207"/>
    </row>
    <row r="74" ht="12.75">
      <c r="X74" s="2"/>
    </row>
  </sheetData>
  <sheetProtection selectLockedCells="1"/>
  <mergeCells count="44">
    <mergeCell ref="C20:U20"/>
    <mergeCell ref="C23:U23"/>
    <mergeCell ref="C21:U21"/>
    <mergeCell ref="C34:U34"/>
    <mergeCell ref="C24:U24"/>
    <mergeCell ref="C25:U25"/>
    <mergeCell ref="C27:U27"/>
    <mergeCell ref="B10:T10"/>
    <mergeCell ref="C50:U50"/>
    <mergeCell ref="C51:U51"/>
    <mergeCell ref="C49:U49"/>
    <mergeCell ref="B12:V12"/>
    <mergeCell ref="B13:V13"/>
    <mergeCell ref="C26:U26"/>
    <mergeCell ref="C38:U38"/>
    <mergeCell ref="C41:U41"/>
    <mergeCell ref="C45:U45"/>
    <mergeCell ref="C8:X8"/>
    <mergeCell ref="C9:X9"/>
    <mergeCell ref="B15:U15"/>
    <mergeCell ref="C47:U47"/>
    <mergeCell ref="C32:U32"/>
    <mergeCell ref="C33:U33"/>
    <mergeCell ref="C40:U40"/>
    <mergeCell ref="C17:U17"/>
    <mergeCell ref="C18:U18"/>
    <mergeCell ref="C19:U19"/>
    <mergeCell ref="C61:W61"/>
    <mergeCell ref="C62:W62"/>
    <mergeCell ref="C63:W63"/>
    <mergeCell ref="C56:W56"/>
    <mergeCell ref="C57:W57"/>
    <mergeCell ref="C58:W58"/>
    <mergeCell ref="C59:W59"/>
    <mergeCell ref="C60:W60"/>
    <mergeCell ref="C48:U48"/>
    <mergeCell ref="C52:U52"/>
    <mergeCell ref="C35:U35"/>
    <mergeCell ref="C37:U37"/>
    <mergeCell ref="C43:U43"/>
    <mergeCell ref="C42:U42"/>
    <mergeCell ref="C44:U44"/>
    <mergeCell ref="C46:U46"/>
    <mergeCell ref="C36:U36"/>
  </mergeCells>
  <printOptions horizontalCentered="1" verticalCentered="1"/>
  <pageMargins left="0.1968503937007874" right="0.1968503937007874" top="0" bottom="0" header="0.31496062992125984" footer="0.31496062992125984"/>
  <pageSetup blackAndWhite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E44"/>
  <sheetViews>
    <sheetView showGridLines="0" showRowColHeaders="0" showZeros="0" workbookViewId="0" topLeftCell="A1">
      <selection activeCell="A4" sqref="A4:E4"/>
    </sheetView>
  </sheetViews>
  <sheetFormatPr defaultColWidth="9.140625" defaultRowHeight="12.75"/>
  <cols>
    <col min="1" max="1" width="2.7109375" style="0" customWidth="1"/>
    <col min="2" max="2" width="29.7109375" style="0" customWidth="1"/>
    <col min="3" max="3" width="21.00390625" style="0" customWidth="1"/>
    <col min="4" max="5" width="10.7109375" style="0" customWidth="1"/>
  </cols>
  <sheetData>
    <row r="1" spans="1:5" ht="15.75">
      <c r="A1" s="63"/>
      <c r="E1" s="59" t="s">
        <v>59</v>
      </c>
    </row>
    <row r="2" spans="1:5" ht="15.75">
      <c r="A2" s="575" t="str">
        <f>CONCATENATE(Adatok!B2,"   ",Adatok!B5)</f>
        <v>Szeretet és Odaadás Alapítvány   1181.Budapest, Kossuth Lajos u.51.</v>
      </c>
      <c r="B2" s="576"/>
      <c r="C2" s="576"/>
      <c r="D2" s="576"/>
      <c r="E2" s="576"/>
    </row>
    <row r="3" ht="12.75">
      <c r="E3" s="59"/>
    </row>
    <row r="4" spans="1:5" ht="15.75">
      <c r="A4" s="579" t="s">
        <v>153</v>
      </c>
      <c r="B4" s="579"/>
      <c r="C4" s="579"/>
      <c r="D4" s="579"/>
      <c r="E4" s="579"/>
    </row>
    <row r="5" spans="1:5" ht="12.75">
      <c r="A5" s="580" t="str">
        <f>Adatok!D16</f>
        <v>2008.01.01-2008.12.31</v>
      </c>
      <c r="B5" s="580"/>
      <c r="C5" s="580"/>
      <c r="D5" s="580"/>
      <c r="E5" s="580"/>
    </row>
    <row r="6" ht="15.75">
      <c r="A6" s="35" t="s">
        <v>97</v>
      </c>
    </row>
    <row r="7" ht="13.5" thickBot="1"/>
    <row r="8" spans="1:5" ht="17.25" thickBot="1" thickTop="1">
      <c r="A8" s="39"/>
      <c r="B8" s="40" t="s">
        <v>45</v>
      </c>
      <c r="C8" s="40" t="s">
        <v>46</v>
      </c>
      <c r="D8" s="40" t="s">
        <v>4</v>
      </c>
      <c r="E8" s="41" t="s">
        <v>6</v>
      </c>
    </row>
    <row r="9" spans="1:5" ht="16.5" thickTop="1">
      <c r="A9" s="554">
        <v>1</v>
      </c>
      <c r="B9" s="551" t="s">
        <v>100</v>
      </c>
      <c r="C9" s="36" t="s">
        <v>47</v>
      </c>
      <c r="D9" s="577" t="e">
        <f>+IF(Forrasok!V33&gt;0,((Forrasok!V20/(Forrasok!V33-Forrasok!V20))*100),0)</f>
        <v>#DIV/0!</v>
      </c>
      <c r="E9" s="578" t="e">
        <f>+IF(Forrasok!X33&gt;0,((Forrasok!X20/(Forrasok!X33-Forrasok!X20))*100),0)</f>
        <v>#DIV/0!</v>
      </c>
    </row>
    <row r="10" spans="1:5" ht="15.75">
      <c r="A10" s="555"/>
      <c r="B10" s="552"/>
      <c r="C10" s="56" t="s">
        <v>98</v>
      </c>
      <c r="D10" s="550"/>
      <c r="E10" s="569"/>
    </row>
    <row r="11" spans="1:5" ht="15.75">
      <c r="A11" s="556">
        <v>2</v>
      </c>
      <c r="B11" s="553" t="s">
        <v>101</v>
      </c>
      <c r="C11" s="57" t="s">
        <v>98</v>
      </c>
      <c r="D11" s="549">
        <f>+IF(Forrasok!V33&gt;0,(((Forrasok!V33-Forrasok!V20)/Forrasok!V20)*100),0)</f>
        <v>0</v>
      </c>
      <c r="E11" s="568">
        <f>+IF(Forrasok!X33&gt;0,(((Forrasok!X33-Forrasok!X20)/Forrasok!X20)*100),0)</f>
        <v>0</v>
      </c>
    </row>
    <row r="12" spans="1:5" ht="15.75">
      <c r="A12" s="555"/>
      <c r="B12" s="552"/>
      <c r="C12" s="58" t="s">
        <v>47</v>
      </c>
      <c r="D12" s="550"/>
      <c r="E12" s="569"/>
    </row>
    <row r="13" spans="1:5" ht="15.75">
      <c r="A13" s="556">
        <v>3</v>
      </c>
      <c r="B13" s="553" t="s">
        <v>102</v>
      </c>
      <c r="C13" s="36" t="s">
        <v>99</v>
      </c>
      <c r="D13" s="549">
        <f>+IF(Forrasok!V20&gt;0,((Forrasok!V28/Forrasok!V20)*100),0)</f>
        <v>0</v>
      </c>
      <c r="E13" s="568">
        <f>+IF(Forrasok!X20&gt;0,((Forrasok!X28/Forrasok!X20)*100),0)</f>
        <v>0</v>
      </c>
    </row>
    <row r="14" spans="1:5" ht="15.75">
      <c r="A14" s="555"/>
      <c r="B14" s="552"/>
      <c r="C14" s="56" t="s">
        <v>47</v>
      </c>
      <c r="D14" s="550"/>
      <c r="E14" s="569"/>
    </row>
    <row r="15" spans="1:5" ht="15" customHeight="1">
      <c r="A15" s="556">
        <v>4</v>
      </c>
      <c r="B15" s="553" t="s">
        <v>96</v>
      </c>
      <c r="C15" s="57" t="s">
        <v>47</v>
      </c>
      <c r="D15" s="549">
        <f>+IF(Forrasok!V33&gt;0,((Forrasok!V20/Forrasok!V33)*100),0)</f>
        <v>100</v>
      </c>
      <c r="E15" s="568">
        <f>+IF(Forrasok!X33&gt;0,((Forrasok!X20/Forrasok!X33)*100),0)</f>
        <v>100</v>
      </c>
    </row>
    <row r="16" spans="1:5" ht="15" customHeight="1">
      <c r="A16" s="555"/>
      <c r="B16" s="552"/>
      <c r="C16" s="58" t="s">
        <v>48</v>
      </c>
      <c r="D16" s="550"/>
      <c r="E16" s="569"/>
    </row>
    <row r="17" spans="1:5" ht="15" customHeight="1">
      <c r="A17" s="556">
        <v>5</v>
      </c>
      <c r="B17" s="570" t="s">
        <v>60</v>
      </c>
      <c r="C17" s="36" t="s">
        <v>58</v>
      </c>
      <c r="D17" s="549">
        <f>+IF(Eszkozok!V31&gt;0,((Eszkozok!V20/Eszkozok!V31)*100),0)</f>
        <v>0</v>
      </c>
      <c r="E17" s="568">
        <f>+IF(Eszkozok!X31&gt;0,((Eszkozok!X20/Eszkozok!X31)*100),0)</f>
        <v>0</v>
      </c>
    </row>
    <row r="18" spans="1:5" ht="15" customHeight="1">
      <c r="A18" s="555"/>
      <c r="B18" s="574"/>
      <c r="C18" s="37" t="s">
        <v>49</v>
      </c>
      <c r="D18" s="550"/>
      <c r="E18" s="569"/>
    </row>
    <row r="19" spans="1:5" ht="15" customHeight="1">
      <c r="A19" s="556">
        <v>6</v>
      </c>
      <c r="B19" s="570" t="s">
        <v>61</v>
      </c>
      <c r="C19" s="42" t="s">
        <v>50</v>
      </c>
      <c r="D19" s="549">
        <f>+IF(Eszkozok!V31&gt;0,((Eszkozok!V24/Eszkozok!V31)*100),0)</f>
        <v>100</v>
      </c>
      <c r="E19" s="568">
        <f>+IF(Eszkozok!X31&gt;0,((Eszkozok!X24/Eszkozok!X31)*100),0)</f>
        <v>100</v>
      </c>
    </row>
    <row r="20" spans="1:5" ht="15" customHeight="1" thickBot="1">
      <c r="A20" s="559"/>
      <c r="B20" s="571"/>
      <c r="C20" s="38" t="s">
        <v>49</v>
      </c>
      <c r="D20" s="572"/>
      <c r="E20" s="573"/>
    </row>
    <row r="21" spans="1:5" ht="15" customHeight="1" thickTop="1">
      <c r="A21" s="31"/>
      <c r="C21" s="30"/>
      <c r="D21" s="30"/>
      <c r="E21" s="30"/>
    </row>
    <row r="22" spans="1:5" ht="15" customHeight="1">
      <c r="A22" s="31"/>
      <c r="C22" s="30"/>
      <c r="D22" s="30"/>
      <c r="E22" s="30"/>
    </row>
    <row r="23" spans="1:5" ht="15" customHeight="1">
      <c r="A23" s="35" t="s">
        <v>51</v>
      </c>
      <c r="C23" s="30"/>
      <c r="D23" s="30"/>
      <c r="E23" s="30"/>
    </row>
    <row r="24" spans="3:5" ht="15" customHeight="1" thickBot="1">
      <c r="C24" s="30"/>
      <c r="D24" s="30"/>
      <c r="E24" s="30"/>
    </row>
    <row r="25" spans="1:5" ht="15" customHeight="1" thickBot="1" thickTop="1">
      <c r="A25" s="39"/>
      <c r="B25" s="40" t="s">
        <v>45</v>
      </c>
      <c r="C25" s="40" t="s">
        <v>46</v>
      </c>
      <c r="D25" s="40" t="s">
        <v>4</v>
      </c>
      <c r="E25" s="41" t="s">
        <v>6</v>
      </c>
    </row>
    <row r="26" spans="1:5" ht="15" customHeight="1" thickTop="1">
      <c r="A26" s="300">
        <v>1</v>
      </c>
      <c r="B26" s="33" t="s">
        <v>63</v>
      </c>
      <c r="C26" s="37" t="s">
        <v>52</v>
      </c>
      <c r="D26" s="47">
        <f>Eszkozok!V28-Adatok!Q9</f>
        <v>117</v>
      </c>
      <c r="E26" s="48">
        <f>Eszkozok!X28-Eszkozok!V28</f>
        <v>16</v>
      </c>
    </row>
    <row r="27" spans="1:5" ht="15" customHeight="1">
      <c r="A27" s="556">
        <v>2</v>
      </c>
      <c r="B27" s="560" t="s">
        <v>103</v>
      </c>
      <c r="C27" s="36" t="s">
        <v>50</v>
      </c>
      <c r="D27" s="557">
        <f>+IF(Forrasok!V30&gt;0,((Eszkozok!V24/Forrasok!V30)*100),0)</f>
        <v>0</v>
      </c>
      <c r="E27" s="558">
        <f>+IF(Forrasok!X30&gt;0,((Eszkozok!X24/Forrasok!X30)*100),0)</f>
        <v>0</v>
      </c>
    </row>
    <row r="28" spans="1:5" ht="15" customHeight="1">
      <c r="A28" s="555"/>
      <c r="B28" s="567"/>
      <c r="C28" s="37" t="s">
        <v>104</v>
      </c>
      <c r="D28" s="557"/>
      <c r="E28" s="558"/>
    </row>
    <row r="29" spans="1:5" ht="15" customHeight="1">
      <c r="A29" s="556">
        <v>3</v>
      </c>
      <c r="B29" s="560" t="s">
        <v>62</v>
      </c>
      <c r="C29" s="42" t="s">
        <v>105</v>
      </c>
      <c r="D29" s="557">
        <f>+IF(Forrasok!V30&gt;0,(((Eszkozok!V24-Eszkozok!V25)/Forrasok!V30)*100),0)</f>
        <v>0</v>
      </c>
      <c r="E29" s="558">
        <f>+IF(Forrasok!X30&gt;0,(((Eszkozok!X24-Eszkozok!X25)/Forrasok!X30)*100),0)</f>
        <v>0</v>
      </c>
    </row>
    <row r="30" spans="1:5" ht="15" customHeight="1" thickBot="1">
      <c r="A30" s="559"/>
      <c r="B30" s="561"/>
      <c r="C30" s="38" t="s">
        <v>104</v>
      </c>
      <c r="D30" s="562"/>
      <c r="E30" s="563"/>
    </row>
    <row r="31" spans="1:5" ht="15" customHeight="1" thickTop="1">
      <c r="A31" s="60"/>
      <c r="B31" s="60"/>
      <c r="C31" s="61"/>
      <c r="D31" s="62"/>
      <c r="E31" s="62"/>
    </row>
    <row r="32" spans="1:5" ht="15" customHeight="1">
      <c r="A32" s="31"/>
      <c r="C32" s="30"/>
      <c r="D32" s="30"/>
      <c r="E32" s="30"/>
    </row>
    <row r="33" spans="1:5" ht="15" customHeight="1">
      <c r="A33" s="35" t="s">
        <v>53</v>
      </c>
      <c r="C33" s="30"/>
      <c r="D33" s="30"/>
      <c r="E33" s="30"/>
    </row>
    <row r="34" spans="3:5" ht="15" customHeight="1" thickBot="1">
      <c r="C34" s="30"/>
      <c r="D34" s="30"/>
      <c r="E34" s="30"/>
    </row>
    <row r="35" spans="1:5" ht="15" customHeight="1" thickBot="1" thickTop="1">
      <c r="A35" s="39"/>
      <c r="B35" s="40" t="s">
        <v>45</v>
      </c>
      <c r="C35" s="40" t="s">
        <v>46</v>
      </c>
      <c r="D35" s="40" t="s">
        <v>4</v>
      </c>
      <c r="E35" s="41" t="s">
        <v>6</v>
      </c>
    </row>
    <row r="36" spans="1:5" ht="15" customHeight="1" thickTop="1">
      <c r="A36" s="564">
        <v>1</v>
      </c>
      <c r="B36" s="32" t="s">
        <v>54</v>
      </c>
      <c r="C36" s="36" t="s">
        <v>56</v>
      </c>
      <c r="D36" s="565" t="e">
        <f>+IF(Eredmeny!V19&gt;0,((Eredmeny!#REF!/Eredmeny!V19)*100),0)</f>
        <v>#REF!</v>
      </c>
      <c r="E36" s="566" t="e">
        <f>+IF(Eredmeny!X19&gt;0,((Eredmeny!#REF!/Eredmeny!X19)*100),0)</f>
        <v>#REF!</v>
      </c>
    </row>
    <row r="37" spans="1:5" ht="15" customHeight="1">
      <c r="A37" s="555"/>
      <c r="B37" s="33" t="s">
        <v>64</v>
      </c>
      <c r="C37" s="37" t="s">
        <v>106</v>
      </c>
      <c r="D37" s="557"/>
      <c r="E37" s="558"/>
    </row>
    <row r="38" spans="1:5" ht="15" customHeight="1">
      <c r="A38" s="556">
        <v>2</v>
      </c>
      <c r="B38" s="32" t="s">
        <v>107</v>
      </c>
      <c r="C38" s="36" t="s">
        <v>56</v>
      </c>
      <c r="D38" s="557" t="e">
        <f>+IF((Eszkozok!V31)&gt;0,((Eredmeny!#REF!/(Eszkozok!V31))*100),0)</f>
        <v>#REF!</v>
      </c>
      <c r="E38" s="558" t="e">
        <f>+IF((Eszkozok!X31)&gt;0,((Eredmeny!#REF!/(Eszkozok!X31))*100),0)</f>
        <v>#REF!</v>
      </c>
    </row>
    <row r="39" spans="1:5" ht="15" customHeight="1">
      <c r="A39" s="555"/>
      <c r="B39" s="33" t="s">
        <v>64</v>
      </c>
      <c r="C39" s="37" t="s">
        <v>108</v>
      </c>
      <c r="D39" s="557"/>
      <c r="E39" s="558"/>
    </row>
    <row r="40" spans="1:5" ht="15" customHeight="1">
      <c r="A40" s="556">
        <v>3</v>
      </c>
      <c r="B40" s="54" t="s">
        <v>111</v>
      </c>
      <c r="C40" s="36" t="s">
        <v>56</v>
      </c>
      <c r="D40" s="557" t="e">
        <f>+IF(Forrasok!V20&gt;0,((Eredmeny!#REF!/Forrasok!V20)*100),0)</f>
        <v>#REF!</v>
      </c>
      <c r="E40" s="558" t="e">
        <f>+IF(Forrasok!X20&gt;0,((Eredmeny!#REF!/Forrasok!X20)*100),0)</f>
        <v>#REF!</v>
      </c>
    </row>
    <row r="41" spans="1:5" ht="15" customHeight="1">
      <c r="A41" s="555"/>
      <c r="B41" s="55" t="s">
        <v>64</v>
      </c>
      <c r="C41" s="37" t="s">
        <v>55</v>
      </c>
      <c r="D41" s="557"/>
      <c r="E41" s="558"/>
    </row>
    <row r="42" spans="1:5" ht="15" customHeight="1">
      <c r="A42" s="556">
        <v>4</v>
      </c>
      <c r="B42" s="560" t="s">
        <v>109</v>
      </c>
      <c r="C42" s="36" t="s">
        <v>110</v>
      </c>
      <c r="D42" s="557" t="e">
        <f>+IF(Forrasok!V21&gt;0,(((Eredmeny!#REF!-Eredmeny!#REF!)/Forrasok!V21)*100),0)</f>
        <v>#REF!</v>
      </c>
      <c r="E42" s="558" t="e">
        <f>+IF(Forrasok!X21&gt;0,(((Eredmeny!#REF!-Eredmeny!#REF!)/Forrasok!X21)*100),0)</f>
        <v>#REF!</v>
      </c>
    </row>
    <row r="43" spans="1:5" ht="17.25" customHeight="1" thickBot="1">
      <c r="A43" s="559"/>
      <c r="B43" s="561"/>
      <c r="C43" s="38" t="s">
        <v>57</v>
      </c>
      <c r="D43" s="562"/>
      <c r="E43" s="563"/>
    </row>
    <row r="44" ht="16.5" thickTop="1">
      <c r="A44" s="34"/>
    </row>
  </sheetData>
  <sheetProtection sheet="1" objects="1" scenarios="1"/>
  <mergeCells count="48">
    <mergeCell ref="A15:A16"/>
    <mergeCell ref="B15:B16"/>
    <mergeCell ref="D15:D16"/>
    <mergeCell ref="E15:E16"/>
    <mergeCell ref="B13:B14"/>
    <mergeCell ref="A13:A14"/>
    <mergeCell ref="E11:E12"/>
    <mergeCell ref="A2:E2"/>
    <mergeCell ref="D13:D14"/>
    <mergeCell ref="E13:E14"/>
    <mergeCell ref="D9:D10"/>
    <mergeCell ref="E9:E10"/>
    <mergeCell ref="A4:E4"/>
    <mergeCell ref="A5:E5"/>
    <mergeCell ref="E17:E18"/>
    <mergeCell ref="A19:A20"/>
    <mergeCell ref="B19:B20"/>
    <mergeCell ref="D19:D20"/>
    <mergeCell ref="E19:E20"/>
    <mergeCell ref="A17:A18"/>
    <mergeCell ref="B17:B18"/>
    <mergeCell ref="D17:D18"/>
    <mergeCell ref="A27:A28"/>
    <mergeCell ref="B27:B28"/>
    <mergeCell ref="D27:D28"/>
    <mergeCell ref="E27:E28"/>
    <mergeCell ref="A29:A30"/>
    <mergeCell ref="B29:B30"/>
    <mergeCell ref="D29:D30"/>
    <mergeCell ref="E29:E30"/>
    <mergeCell ref="A36:A37"/>
    <mergeCell ref="D36:D37"/>
    <mergeCell ref="E36:E37"/>
    <mergeCell ref="A38:A39"/>
    <mergeCell ref="D38:D39"/>
    <mergeCell ref="E38:E39"/>
    <mergeCell ref="A40:A41"/>
    <mergeCell ref="D40:D41"/>
    <mergeCell ref="E40:E41"/>
    <mergeCell ref="A42:A43"/>
    <mergeCell ref="B42:B43"/>
    <mergeCell ref="D42:D43"/>
    <mergeCell ref="E42:E43"/>
    <mergeCell ref="D11:D12"/>
    <mergeCell ref="B9:B10"/>
    <mergeCell ref="B11:B12"/>
    <mergeCell ref="A9:A10"/>
    <mergeCell ref="A11:A12"/>
  </mergeCells>
  <printOptions/>
  <pageMargins left="0.82" right="0.7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N120"/>
  <sheetViews>
    <sheetView showGridLines="0" showRowColHeaders="0" showZeros="0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6" sqref="H26:J27"/>
    </sheetView>
  </sheetViews>
  <sheetFormatPr defaultColWidth="9.140625" defaultRowHeight="12.75"/>
  <cols>
    <col min="1" max="1" width="23.421875" style="75" customWidth="1"/>
    <col min="2" max="11" width="10.7109375" style="76" customWidth="1"/>
    <col min="12" max="14" width="10.7109375" style="77" customWidth="1"/>
    <col min="15" max="15" width="11.7109375" style="78" customWidth="1"/>
    <col min="16" max="16384" width="9.140625" style="78" customWidth="1"/>
  </cols>
  <sheetData>
    <row r="1" spans="1:14" s="65" customFormat="1" ht="15.75">
      <c r="A1" s="581" t="str">
        <f>CONCATENATE(Adatok!B2,"   ",Adatok!B5)</f>
        <v>Szeretet és Odaadás Alapítvány   1181.Budapest, Kossuth Lajos u.51.</v>
      </c>
      <c r="B1" s="429"/>
      <c r="C1" s="429"/>
      <c r="D1" s="429"/>
      <c r="E1" s="429"/>
      <c r="F1" s="429"/>
      <c r="G1" s="429"/>
      <c r="H1" s="429"/>
      <c r="I1" s="429"/>
      <c r="J1" s="210"/>
      <c r="K1" s="210"/>
      <c r="L1" s="211"/>
      <c r="M1" s="212" t="s">
        <v>152</v>
      </c>
      <c r="N1" s="213"/>
    </row>
    <row r="2" spans="1:14" s="65" customFormat="1" ht="15.75">
      <c r="A2" s="214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211"/>
      <c r="N2" s="211"/>
    </row>
    <row r="3" spans="1:14" s="66" customFormat="1" ht="21">
      <c r="A3" s="215" t="s">
        <v>115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s="65" customFormat="1" ht="21">
      <c r="A4" s="217"/>
      <c r="B4" s="218"/>
      <c r="C4" s="218"/>
      <c r="D4" s="218"/>
      <c r="E4" s="218"/>
      <c r="F4" s="218"/>
      <c r="G4" s="266" t="str">
        <f>Adatok!D16</f>
        <v>2008.01.01-2008.12.31</v>
      </c>
      <c r="H4" s="218"/>
      <c r="I4" s="218"/>
      <c r="J4" s="218"/>
      <c r="K4" s="218"/>
      <c r="L4" s="211"/>
      <c r="M4" s="211"/>
      <c r="N4" s="211"/>
    </row>
    <row r="5" spans="1:14" s="67" customFormat="1" ht="18" customHeight="1" thickBot="1">
      <c r="A5" s="219"/>
      <c r="B5" s="220"/>
      <c r="C5" s="220"/>
      <c r="D5" s="220"/>
      <c r="E5" s="220"/>
      <c r="F5" s="220"/>
      <c r="G5" s="220"/>
      <c r="H5" s="221"/>
      <c r="I5" s="221"/>
      <c r="J5" s="222"/>
      <c r="K5" s="222"/>
      <c r="L5" s="223"/>
      <c r="M5" s="223"/>
      <c r="N5" s="224" t="s">
        <v>2</v>
      </c>
    </row>
    <row r="6" spans="1:14" s="68" customFormat="1" ht="99.75" customHeight="1">
      <c r="A6" s="305" t="s">
        <v>116</v>
      </c>
      <c r="B6" s="306" t="s">
        <v>117</v>
      </c>
      <c r="C6" s="306" t="s">
        <v>118</v>
      </c>
      <c r="D6" s="306" t="s">
        <v>119</v>
      </c>
      <c r="E6" s="306" t="s">
        <v>120</v>
      </c>
      <c r="F6" s="306" t="s">
        <v>121</v>
      </c>
      <c r="G6" s="306" t="s">
        <v>122</v>
      </c>
      <c r="H6" s="306" t="s">
        <v>123</v>
      </c>
      <c r="I6" s="306" t="s">
        <v>124</v>
      </c>
      <c r="J6" s="306" t="s">
        <v>125</v>
      </c>
      <c r="K6" s="306" t="s">
        <v>126</v>
      </c>
      <c r="L6" s="306" t="s">
        <v>127</v>
      </c>
      <c r="M6" s="306" t="s">
        <v>128</v>
      </c>
      <c r="N6" s="307" t="s">
        <v>129</v>
      </c>
    </row>
    <row r="7" spans="1:14" s="67" customFormat="1" ht="15.75">
      <c r="A7" s="308" t="s">
        <v>130</v>
      </c>
      <c r="B7" s="302">
        <v>0</v>
      </c>
      <c r="C7" s="302">
        <v>0</v>
      </c>
      <c r="D7" s="302">
        <v>0</v>
      </c>
      <c r="E7" s="302"/>
      <c r="F7" s="302"/>
      <c r="G7" s="303">
        <f>F7+E7+D7+C7+B7</f>
        <v>0</v>
      </c>
      <c r="H7" s="302"/>
      <c r="I7" s="302"/>
      <c r="J7" s="302"/>
      <c r="K7" s="302"/>
      <c r="L7" s="302"/>
      <c r="M7" s="303">
        <f>L7+K7+J7+I7+H7</f>
        <v>0</v>
      </c>
      <c r="N7" s="309">
        <f>M7+G7</f>
        <v>0</v>
      </c>
    </row>
    <row r="8" spans="1:14" s="67" customFormat="1" ht="15.75">
      <c r="A8" s="310" t="s">
        <v>131</v>
      </c>
      <c r="B8" s="304">
        <v>0</v>
      </c>
      <c r="C8" s="304"/>
      <c r="D8" s="304"/>
      <c r="E8" s="304"/>
      <c r="F8" s="304"/>
      <c r="G8" s="303">
        <f aca="true" t="shared" si="0" ref="G8:G14">F8+E8+D8+C8+B8</f>
        <v>0</v>
      </c>
      <c r="H8" s="304"/>
      <c r="I8" s="304"/>
      <c r="J8" s="304"/>
      <c r="K8" s="304"/>
      <c r="L8" s="304"/>
      <c r="M8" s="303">
        <f aca="true" t="shared" si="1" ref="M8:M14">L8+K8+J8+I8+H8</f>
        <v>0</v>
      </c>
      <c r="N8" s="309">
        <f aca="true" t="shared" si="2" ref="N8:N14">M8+G8</f>
        <v>0</v>
      </c>
    </row>
    <row r="9" spans="1:14" s="67" customFormat="1" ht="15.75">
      <c r="A9" s="310" t="s">
        <v>132</v>
      </c>
      <c r="B9" s="304"/>
      <c r="C9" s="304">
        <v>0</v>
      </c>
      <c r="D9" s="304"/>
      <c r="E9" s="304"/>
      <c r="F9" s="304"/>
      <c r="G9" s="303">
        <f t="shared" si="0"/>
        <v>0</v>
      </c>
      <c r="H9" s="304"/>
      <c r="I9" s="304">
        <v>0</v>
      </c>
      <c r="J9" s="304"/>
      <c r="K9" s="304"/>
      <c r="L9" s="304"/>
      <c r="M9" s="303">
        <f t="shared" si="1"/>
        <v>0</v>
      </c>
      <c r="N9" s="309">
        <f t="shared" si="2"/>
        <v>0</v>
      </c>
    </row>
    <row r="10" spans="1:14" s="67" customFormat="1" ht="15.75">
      <c r="A10" s="310" t="s">
        <v>133</v>
      </c>
      <c r="B10" s="304"/>
      <c r="C10" s="304"/>
      <c r="D10" s="304">
        <v>0</v>
      </c>
      <c r="E10" s="304"/>
      <c r="F10" s="304"/>
      <c r="G10" s="303">
        <f t="shared" si="0"/>
        <v>0</v>
      </c>
      <c r="H10" s="304"/>
      <c r="I10" s="304"/>
      <c r="J10" s="304">
        <v>0</v>
      </c>
      <c r="K10" s="304"/>
      <c r="L10" s="304"/>
      <c r="M10" s="303">
        <f t="shared" si="1"/>
        <v>0</v>
      </c>
      <c r="N10" s="309">
        <f t="shared" si="2"/>
        <v>0</v>
      </c>
    </row>
    <row r="11" spans="1:14" s="67" customFormat="1" ht="15.75">
      <c r="A11" s="310" t="s">
        <v>134</v>
      </c>
      <c r="B11" s="304"/>
      <c r="C11" s="304"/>
      <c r="D11" s="304"/>
      <c r="E11" s="304">
        <v>0</v>
      </c>
      <c r="F11" s="304"/>
      <c r="G11" s="303">
        <f t="shared" si="0"/>
        <v>0</v>
      </c>
      <c r="H11" s="304"/>
      <c r="I11" s="304"/>
      <c r="J11" s="304"/>
      <c r="K11" s="304">
        <v>0</v>
      </c>
      <c r="L11" s="304"/>
      <c r="M11" s="303">
        <f t="shared" si="1"/>
        <v>0</v>
      </c>
      <c r="N11" s="309">
        <f t="shared" si="2"/>
        <v>0</v>
      </c>
    </row>
    <row r="12" spans="1:14" s="67" customFormat="1" ht="15.75">
      <c r="A12" s="310" t="s">
        <v>135</v>
      </c>
      <c r="B12" s="304"/>
      <c r="C12" s="304"/>
      <c r="D12" s="304"/>
      <c r="E12" s="304"/>
      <c r="F12" s="304">
        <v>0</v>
      </c>
      <c r="G12" s="303">
        <f t="shared" si="0"/>
        <v>0</v>
      </c>
      <c r="H12" s="304"/>
      <c r="I12" s="304"/>
      <c r="J12" s="304"/>
      <c r="K12" s="304"/>
      <c r="L12" s="304">
        <v>0</v>
      </c>
      <c r="M12" s="303">
        <f t="shared" si="1"/>
        <v>0</v>
      </c>
      <c r="N12" s="309">
        <f t="shared" si="2"/>
        <v>0</v>
      </c>
    </row>
    <row r="13" spans="1:14" s="67" customFormat="1" ht="35.25" customHeight="1">
      <c r="A13" s="311" t="s">
        <v>136</v>
      </c>
      <c r="B13" s="304"/>
      <c r="C13" s="304"/>
      <c r="D13" s="304"/>
      <c r="E13" s="304"/>
      <c r="F13" s="304"/>
      <c r="G13" s="303">
        <f t="shared" si="0"/>
        <v>0</v>
      </c>
      <c r="H13" s="304"/>
      <c r="I13" s="304"/>
      <c r="J13" s="304"/>
      <c r="K13" s="304"/>
      <c r="L13" s="304"/>
      <c r="M13" s="303">
        <f t="shared" si="1"/>
        <v>0</v>
      </c>
      <c r="N13" s="309">
        <f t="shared" si="2"/>
        <v>0</v>
      </c>
    </row>
    <row r="14" spans="1:14" s="67" customFormat="1" ht="16.5" thickBot="1">
      <c r="A14" s="312" t="s">
        <v>137</v>
      </c>
      <c r="B14" s="301">
        <f aca="true" t="shared" si="3" ref="B14:K14">SUM(B8:B13)</f>
        <v>0</v>
      </c>
      <c r="C14" s="301">
        <f t="shared" si="3"/>
        <v>0</v>
      </c>
      <c r="D14" s="301">
        <f t="shared" si="3"/>
        <v>0</v>
      </c>
      <c r="E14" s="301">
        <f t="shared" si="3"/>
        <v>0</v>
      </c>
      <c r="F14" s="301">
        <f t="shared" si="3"/>
        <v>0</v>
      </c>
      <c r="G14" s="301">
        <f t="shared" si="0"/>
        <v>0</v>
      </c>
      <c r="H14" s="301"/>
      <c r="I14" s="301">
        <f t="shared" si="3"/>
        <v>0</v>
      </c>
      <c r="J14" s="301">
        <f t="shared" si="3"/>
        <v>0</v>
      </c>
      <c r="K14" s="301">
        <f t="shared" si="3"/>
        <v>0</v>
      </c>
      <c r="L14" s="301">
        <f>SUM(L8:L13)</f>
        <v>0</v>
      </c>
      <c r="M14" s="301">
        <f t="shared" si="1"/>
        <v>0</v>
      </c>
      <c r="N14" s="331">
        <f t="shared" si="2"/>
        <v>0</v>
      </c>
    </row>
    <row r="15" spans="1:14" s="67" customFormat="1" ht="16.5" thickTop="1">
      <c r="A15" s="313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314"/>
    </row>
    <row r="16" spans="1:14" s="67" customFormat="1" ht="15.75">
      <c r="A16" s="315" t="s">
        <v>138</v>
      </c>
      <c r="B16" s="263">
        <v>0</v>
      </c>
      <c r="C16" s="263"/>
      <c r="D16" s="263"/>
      <c r="E16" s="263"/>
      <c r="F16" s="263"/>
      <c r="G16" s="237">
        <f aca="true" t="shared" si="4" ref="G16:G22">SUM(B16:F16)</f>
        <v>0</v>
      </c>
      <c r="H16" s="263">
        <v>0</v>
      </c>
      <c r="I16" s="263"/>
      <c r="J16" s="263"/>
      <c r="K16" s="263"/>
      <c r="L16" s="263"/>
      <c r="M16" s="251">
        <f aca="true" t="shared" si="5" ref="M16:M22">SUM(H16:L16)</f>
        <v>0</v>
      </c>
      <c r="N16" s="316">
        <f aca="true" t="shared" si="6" ref="N16:N22">SUM(G16+M16)</f>
        <v>0</v>
      </c>
    </row>
    <row r="17" spans="1:14" s="67" customFormat="1" ht="15.75">
      <c r="A17" s="315" t="s">
        <v>139</v>
      </c>
      <c r="B17" s="263"/>
      <c r="C17" s="263">
        <v>0</v>
      </c>
      <c r="D17" s="263"/>
      <c r="E17" s="263"/>
      <c r="F17" s="263"/>
      <c r="G17" s="237">
        <f t="shared" si="4"/>
        <v>0</v>
      </c>
      <c r="H17" s="263"/>
      <c r="I17" s="263">
        <v>0</v>
      </c>
      <c r="J17" s="263"/>
      <c r="K17" s="263"/>
      <c r="L17" s="263"/>
      <c r="M17" s="251">
        <f t="shared" si="5"/>
        <v>0</v>
      </c>
      <c r="N17" s="316">
        <f t="shared" si="6"/>
        <v>0</v>
      </c>
    </row>
    <row r="18" spans="1:14" s="67" customFormat="1" ht="15.75">
      <c r="A18" s="317" t="s">
        <v>140</v>
      </c>
      <c r="B18" s="263"/>
      <c r="C18" s="263"/>
      <c r="D18" s="263">
        <v>0</v>
      </c>
      <c r="E18" s="263"/>
      <c r="F18" s="263"/>
      <c r="G18" s="237">
        <f t="shared" si="4"/>
        <v>0</v>
      </c>
      <c r="H18" s="263"/>
      <c r="I18" s="263"/>
      <c r="J18" s="263"/>
      <c r="K18" s="263"/>
      <c r="L18" s="263"/>
      <c r="M18" s="251">
        <f t="shared" si="5"/>
        <v>0</v>
      </c>
      <c r="N18" s="316">
        <f t="shared" si="6"/>
        <v>0</v>
      </c>
    </row>
    <row r="19" spans="1:14" s="67" customFormat="1" ht="15.75">
      <c r="A19" s="317" t="s">
        <v>141</v>
      </c>
      <c r="B19" s="263"/>
      <c r="C19" s="263"/>
      <c r="D19" s="263"/>
      <c r="E19" s="263">
        <v>0</v>
      </c>
      <c r="F19" s="263"/>
      <c r="G19" s="237">
        <f t="shared" si="4"/>
        <v>0</v>
      </c>
      <c r="H19" s="263"/>
      <c r="I19" s="263"/>
      <c r="J19" s="263"/>
      <c r="K19" s="263">
        <v>0</v>
      </c>
      <c r="L19" s="263"/>
      <c r="M19" s="251">
        <f t="shared" si="5"/>
        <v>0</v>
      </c>
      <c r="N19" s="316">
        <f t="shared" si="6"/>
        <v>0</v>
      </c>
    </row>
    <row r="20" spans="1:14" s="67" customFormat="1" ht="15.75">
      <c r="A20" s="315" t="s">
        <v>142</v>
      </c>
      <c r="B20" s="263"/>
      <c r="C20" s="263"/>
      <c r="D20" s="263"/>
      <c r="E20" s="263"/>
      <c r="F20" s="263">
        <v>0</v>
      </c>
      <c r="G20" s="237">
        <f t="shared" si="4"/>
        <v>0</v>
      </c>
      <c r="H20" s="263"/>
      <c r="I20" s="263"/>
      <c r="J20" s="263"/>
      <c r="K20" s="263"/>
      <c r="L20" s="263">
        <v>0</v>
      </c>
      <c r="M20" s="251">
        <f t="shared" si="5"/>
        <v>0</v>
      </c>
      <c r="N20" s="316">
        <f t="shared" si="6"/>
        <v>0</v>
      </c>
    </row>
    <row r="21" spans="1:14" s="67" customFormat="1" ht="32.25" thickBot="1">
      <c r="A21" s="318" t="s">
        <v>143</v>
      </c>
      <c r="B21" s="263"/>
      <c r="C21" s="263"/>
      <c r="D21" s="263"/>
      <c r="E21" s="263"/>
      <c r="F21" s="263"/>
      <c r="G21" s="242">
        <f t="shared" si="4"/>
        <v>0</v>
      </c>
      <c r="H21" s="263"/>
      <c r="I21" s="263"/>
      <c r="J21" s="263"/>
      <c r="K21" s="263"/>
      <c r="L21" s="263"/>
      <c r="M21" s="251">
        <f t="shared" si="5"/>
        <v>0</v>
      </c>
      <c r="N21" s="319">
        <f t="shared" si="6"/>
        <v>0</v>
      </c>
    </row>
    <row r="22" spans="1:14" s="67" customFormat="1" ht="16.5" thickBot="1">
      <c r="A22" s="320" t="s">
        <v>144</v>
      </c>
      <c r="B22" s="253">
        <f aca="true" t="shared" si="7" ref="B22:K22">SUM(B16:B21)</f>
        <v>0</v>
      </c>
      <c r="C22" s="253">
        <f t="shared" si="7"/>
        <v>0</v>
      </c>
      <c r="D22" s="253">
        <f t="shared" si="7"/>
        <v>0</v>
      </c>
      <c r="E22" s="253">
        <f t="shared" si="7"/>
        <v>0</v>
      </c>
      <c r="F22" s="253">
        <f t="shared" si="7"/>
        <v>0</v>
      </c>
      <c r="G22" s="246">
        <f t="shared" si="4"/>
        <v>0</v>
      </c>
      <c r="H22" s="253">
        <f t="shared" si="7"/>
        <v>0</v>
      </c>
      <c r="I22" s="253">
        <f t="shared" si="7"/>
        <v>0</v>
      </c>
      <c r="J22" s="253">
        <f t="shared" si="7"/>
        <v>0</v>
      </c>
      <c r="K22" s="253">
        <f t="shared" si="7"/>
        <v>0</v>
      </c>
      <c r="L22" s="253">
        <f>SUM(L16:L21)</f>
        <v>0</v>
      </c>
      <c r="M22" s="253">
        <f t="shared" si="5"/>
        <v>0</v>
      </c>
      <c r="N22" s="321">
        <f t="shared" si="6"/>
        <v>0</v>
      </c>
    </row>
    <row r="23" spans="1:14" s="67" customFormat="1" ht="16.5" thickBot="1">
      <c r="A23" s="322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314"/>
    </row>
    <row r="24" spans="1:14" s="67" customFormat="1" ht="17.25" thickBot="1" thickTop="1">
      <c r="A24" s="323" t="s">
        <v>145</v>
      </c>
      <c r="B24" s="256">
        <f>B7+B14-B22</f>
        <v>0</v>
      </c>
      <c r="C24" s="256">
        <f aca="true" t="shared" si="8" ref="C24:N24">C7+C14-C22</f>
        <v>0</v>
      </c>
      <c r="D24" s="256">
        <f t="shared" si="8"/>
        <v>0</v>
      </c>
      <c r="E24" s="256">
        <f t="shared" si="8"/>
        <v>0</v>
      </c>
      <c r="F24" s="256">
        <f t="shared" si="8"/>
        <v>0</v>
      </c>
      <c r="G24" s="256">
        <f t="shared" si="8"/>
        <v>0</v>
      </c>
      <c r="H24" s="256">
        <f t="shared" si="8"/>
        <v>0</v>
      </c>
      <c r="I24" s="256">
        <f t="shared" si="8"/>
        <v>0</v>
      </c>
      <c r="J24" s="256">
        <f t="shared" si="8"/>
        <v>0</v>
      </c>
      <c r="K24" s="256">
        <f t="shared" si="8"/>
        <v>0</v>
      </c>
      <c r="L24" s="256">
        <f t="shared" si="8"/>
        <v>0</v>
      </c>
      <c r="M24" s="256">
        <f t="shared" si="8"/>
        <v>0</v>
      </c>
      <c r="N24" s="256">
        <f t="shared" si="8"/>
        <v>0</v>
      </c>
    </row>
    <row r="25" spans="1:14" s="67" customFormat="1" ht="17.25" thickBot="1" thickTop="1">
      <c r="A25" s="324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314"/>
    </row>
    <row r="26" spans="1:14" s="67" customFormat="1" ht="16.5" thickBot="1">
      <c r="A26" s="325" t="s">
        <v>146</v>
      </c>
      <c r="B26" s="264">
        <v>0</v>
      </c>
      <c r="C26" s="265">
        <v>0</v>
      </c>
      <c r="D26" s="265">
        <v>0</v>
      </c>
      <c r="E26" s="265"/>
      <c r="F26" s="265">
        <v>0</v>
      </c>
      <c r="G26" s="258">
        <f>SUM(B26:F26)</f>
        <v>0</v>
      </c>
      <c r="H26" s="265"/>
      <c r="I26" s="265"/>
      <c r="J26" s="265"/>
      <c r="K26" s="265">
        <v>0</v>
      </c>
      <c r="L26" s="265">
        <v>0</v>
      </c>
      <c r="M26" s="258">
        <f>SUM(H26:L26)</f>
        <v>0</v>
      </c>
      <c r="N26" s="326">
        <f>SUM(G26+M26)</f>
        <v>0</v>
      </c>
    </row>
    <row r="27" spans="1:14" s="67" customFormat="1" ht="16.5" thickBot="1">
      <c r="A27" s="327" t="s">
        <v>147</v>
      </c>
      <c r="B27" s="263">
        <v>0</v>
      </c>
      <c r="C27" s="263">
        <v>0</v>
      </c>
      <c r="D27" s="263">
        <v>0</v>
      </c>
      <c r="E27" s="263"/>
      <c r="F27" s="263">
        <v>0</v>
      </c>
      <c r="G27" s="258">
        <f>SUM(B27:F27)</f>
        <v>0</v>
      </c>
      <c r="H27" s="263"/>
      <c r="I27" s="263"/>
      <c r="J27" s="263"/>
      <c r="K27" s="263">
        <v>0</v>
      </c>
      <c r="L27" s="263">
        <v>0</v>
      </c>
      <c r="M27" s="251">
        <f>SUM(H27:L27)</f>
        <v>0</v>
      </c>
      <c r="N27" s="316">
        <f>SUM(G27+M27)</f>
        <v>0</v>
      </c>
    </row>
    <row r="28" spans="1:14" s="67" customFormat="1" ht="16.5" thickBot="1">
      <c r="A28" s="327" t="s">
        <v>148</v>
      </c>
      <c r="B28" s="263">
        <v>0</v>
      </c>
      <c r="C28" s="263">
        <v>0</v>
      </c>
      <c r="D28" s="263">
        <v>0</v>
      </c>
      <c r="E28" s="263">
        <v>0</v>
      </c>
      <c r="F28" s="263">
        <v>0</v>
      </c>
      <c r="G28" s="258">
        <f>SUM(B28:F28)</f>
        <v>0</v>
      </c>
      <c r="H28" s="263">
        <v>0</v>
      </c>
      <c r="I28" s="263"/>
      <c r="J28" s="263">
        <v>0</v>
      </c>
      <c r="K28" s="263">
        <v>0</v>
      </c>
      <c r="L28" s="263">
        <v>0</v>
      </c>
      <c r="M28" s="251">
        <f>SUM(H28:L28)</f>
        <v>0</v>
      </c>
      <c r="N28" s="316">
        <f>SUM(G28+M28)</f>
        <v>0</v>
      </c>
    </row>
    <row r="29" spans="1:14" s="67" customFormat="1" ht="16.5" thickBot="1">
      <c r="A29" s="320" t="s">
        <v>149</v>
      </c>
      <c r="B29" s="253">
        <f>B26+B27-B28</f>
        <v>0</v>
      </c>
      <c r="C29" s="253">
        <f aca="true" t="shared" si="9" ref="C29:N29">C26+C27-C28</f>
        <v>0</v>
      </c>
      <c r="D29" s="253">
        <f t="shared" si="9"/>
        <v>0</v>
      </c>
      <c r="E29" s="253">
        <f t="shared" si="9"/>
        <v>0</v>
      </c>
      <c r="F29" s="253">
        <f t="shared" si="9"/>
        <v>0</v>
      </c>
      <c r="G29" s="258">
        <f>SUM(B29:F29)</f>
        <v>0</v>
      </c>
      <c r="H29" s="253">
        <f t="shared" si="9"/>
        <v>0</v>
      </c>
      <c r="I29" s="253">
        <f t="shared" si="9"/>
        <v>0</v>
      </c>
      <c r="J29" s="253">
        <f t="shared" si="9"/>
        <v>0</v>
      </c>
      <c r="K29" s="253">
        <f t="shared" si="9"/>
        <v>0</v>
      </c>
      <c r="L29" s="253">
        <f t="shared" si="9"/>
        <v>0</v>
      </c>
      <c r="M29" s="253">
        <f t="shared" si="9"/>
        <v>0</v>
      </c>
      <c r="N29" s="253">
        <f t="shared" si="9"/>
        <v>0</v>
      </c>
    </row>
    <row r="30" spans="1:14" s="67" customFormat="1" ht="16.5" thickBot="1">
      <c r="A30" s="322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314"/>
    </row>
    <row r="31" spans="1:14" s="67" customFormat="1" ht="17.25" thickBot="1" thickTop="1">
      <c r="A31" s="328" t="s">
        <v>150</v>
      </c>
      <c r="B31" s="260">
        <f>B7-B26</f>
        <v>0</v>
      </c>
      <c r="C31" s="260">
        <f aca="true" t="shared" si="10" ref="C31:N31">C7-C26</f>
        <v>0</v>
      </c>
      <c r="D31" s="260">
        <f t="shared" si="10"/>
        <v>0</v>
      </c>
      <c r="E31" s="260">
        <f t="shared" si="10"/>
        <v>0</v>
      </c>
      <c r="F31" s="260">
        <f t="shared" si="10"/>
        <v>0</v>
      </c>
      <c r="G31" s="260">
        <f t="shared" si="10"/>
        <v>0</v>
      </c>
      <c r="H31" s="260">
        <f t="shared" si="10"/>
        <v>0</v>
      </c>
      <c r="I31" s="260">
        <f t="shared" si="10"/>
        <v>0</v>
      </c>
      <c r="J31" s="260">
        <f t="shared" si="10"/>
        <v>0</v>
      </c>
      <c r="K31" s="260">
        <f t="shared" si="10"/>
        <v>0</v>
      </c>
      <c r="L31" s="260">
        <f t="shared" si="10"/>
        <v>0</v>
      </c>
      <c r="M31" s="260">
        <f t="shared" si="10"/>
        <v>0</v>
      </c>
      <c r="N31" s="260">
        <f t="shared" si="10"/>
        <v>0</v>
      </c>
    </row>
    <row r="32" spans="1:14" s="67" customFormat="1" ht="16.5" thickBot="1">
      <c r="A32" s="329" t="s">
        <v>151</v>
      </c>
      <c r="B32" s="330">
        <f>B24-B29</f>
        <v>0</v>
      </c>
      <c r="C32" s="330">
        <f aca="true" t="shared" si="11" ref="C32:N32">C24-C29</f>
        <v>0</v>
      </c>
      <c r="D32" s="330">
        <f t="shared" si="11"/>
        <v>0</v>
      </c>
      <c r="E32" s="330">
        <f t="shared" si="11"/>
        <v>0</v>
      </c>
      <c r="F32" s="330">
        <f t="shared" si="11"/>
        <v>0</v>
      </c>
      <c r="G32" s="330">
        <f t="shared" si="11"/>
        <v>0</v>
      </c>
      <c r="H32" s="330">
        <f t="shared" si="11"/>
        <v>0</v>
      </c>
      <c r="I32" s="330">
        <f t="shared" si="11"/>
        <v>0</v>
      </c>
      <c r="J32" s="330">
        <f t="shared" si="11"/>
        <v>0</v>
      </c>
      <c r="K32" s="330">
        <f t="shared" si="11"/>
        <v>0</v>
      </c>
      <c r="L32" s="330">
        <f t="shared" si="11"/>
        <v>0</v>
      </c>
      <c r="M32" s="330">
        <f t="shared" si="11"/>
        <v>0</v>
      </c>
      <c r="N32" s="330">
        <f t="shared" si="11"/>
        <v>0</v>
      </c>
    </row>
    <row r="33" spans="1:14" s="67" customFormat="1" ht="15.7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s="67" customFormat="1" ht="12.7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  <c r="N34" s="74"/>
    </row>
    <row r="35" spans="1:14" s="67" customFormat="1" ht="12.7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4"/>
      <c r="N35" s="74"/>
    </row>
    <row r="36" spans="1:14" s="67" customFormat="1" ht="12.7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4"/>
    </row>
    <row r="37" spans="1:14" s="67" customFormat="1" ht="12.7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4"/>
      <c r="N37" s="74"/>
    </row>
    <row r="38" spans="1:14" s="67" customFormat="1" ht="12.7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</row>
    <row r="39" spans="1:14" s="67" customFormat="1" ht="12.7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</row>
    <row r="40" spans="1:14" s="67" customFormat="1" ht="12.7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</row>
    <row r="41" spans="1:14" s="67" customFormat="1" ht="12.7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4"/>
      <c r="N41" s="74"/>
    </row>
    <row r="42" spans="1:14" s="67" customFormat="1" ht="12.7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</row>
    <row r="43" spans="1:14" s="67" customFormat="1" ht="12.7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</row>
    <row r="44" spans="1:14" s="67" customFormat="1" ht="12.75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74"/>
      <c r="N44" s="74"/>
    </row>
    <row r="45" spans="1:14" s="67" customFormat="1" ht="12.7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4"/>
      <c r="N45" s="74"/>
    </row>
    <row r="46" spans="1:14" s="67" customFormat="1" ht="12.75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4"/>
      <c r="N46" s="74"/>
    </row>
    <row r="47" spans="1:14" s="67" customFormat="1" ht="12.75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4"/>
      <c r="N47" s="74"/>
    </row>
    <row r="48" spans="1:14" s="67" customFormat="1" ht="12.7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74"/>
    </row>
    <row r="49" spans="1:14" s="67" customFormat="1" ht="12.7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4"/>
      <c r="N49" s="74"/>
    </row>
    <row r="50" spans="1:14" s="67" customFormat="1" ht="12.7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4"/>
      <c r="N50" s="74"/>
    </row>
    <row r="51" spans="1:14" s="67" customFormat="1" ht="12.7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  <c r="M51" s="74"/>
      <c r="N51" s="74"/>
    </row>
    <row r="52" spans="1:14" s="67" customFormat="1" ht="12.7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74"/>
      <c r="N52" s="74"/>
    </row>
    <row r="53" spans="1:14" s="6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4"/>
      <c r="N53" s="74"/>
    </row>
    <row r="54" spans="1:14" s="67" customFormat="1" ht="12.7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4"/>
      <c r="N54" s="74"/>
    </row>
    <row r="55" spans="1:14" s="6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</row>
    <row r="56" spans="1:14" s="67" customFormat="1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</row>
    <row r="57" spans="1:14" s="67" customFormat="1" ht="12.7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4"/>
      <c r="M57" s="74"/>
      <c r="N57" s="74"/>
    </row>
    <row r="58" spans="1:14" s="67" customFormat="1" ht="12.7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4"/>
      <c r="M58" s="74"/>
      <c r="N58" s="74"/>
    </row>
    <row r="59" spans="1:14" s="67" customFormat="1" ht="12.7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4"/>
      <c r="M59" s="74"/>
      <c r="N59" s="74"/>
    </row>
    <row r="60" spans="1:14" s="67" customFormat="1" ht="12.7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4"/>
    </row>
    <row r="61" spans="1:14" s="67" customFormat="1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4"/>
      <c r="N61" s="74"/>
    </row>
    <row r="62" spans="1:14" s="67" customFormat="1" ht="12.7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4"/>
      <c r="M62" s="74"/>
      <c r="N62" s="74"/>
    </row>
    <row r="63" spans="1:14" s="67" customFormat="1" ht="12.7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4"/>
      <c r="M63" s="74"/>
      <c r="N63" s="74"/>
    </row>
    <row r="64" spans="1:14" s="67" customFormat="1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4"/>
      <c r="M64" s="74"/>
      <c r="N64" s="74"/>
    </row>
    <row r="65" spans="1:14" s="67" customFormat="1" ht="12.7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74"/>
      <c r="N65" s="74"/>
    </row>
    <row r="66" spans="1:14" s="67" customFormat="1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4"/>
      <c r="M66" s="74"/>
      <c r="N66" s="74"/>
    </row>
    <row r="67" spans="1:14" s="67" customFormat="1" ht="12.7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4"/>
      <c r="M67" s="74"/>
      <c r="N67" s="74"/>
    </row>
    <row r="68" spans="1:14" s="67" customFormat="1" ht="12.7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74"/>
      <c r="N68" s="74"/>
    </row>
    <row r="69" spans="1:14" s="67" customFormat="1" ht="12.7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4"/>
      <c r="M69" s="74"/>
      <c r="N69" s="74"/>
    </row>
    <row r="70" spans="1:14" s="67" customFormat="1" ht="12.7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/>
      <c r="M70" s="74"/>
      <c r="N70" s="74"/>
    </row>
    <row r="71" spans="1:14" s="67" customFormat="1" ht="12.7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74"/>
      <c r="N71" s="74"/>
    </row>
    <row r="72" spans="1:14" s="67" customFormat="1" ht="12.7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</row>
    <row r="73" spans="1:14" s="67" customFormat="1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  <c r="M73" s="74"/>
      <c r="N73" s="74"/>
    </row>
    <row r="74" spans="1:14" s="67" customFormat="1" ht="12.7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  <c r="N74" s="74"/>
    </row>
    <row r="75" spans="1:14" s="67" customFormat="1" ht="12.7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4"/>
      <c r="M75" s="74"/>
      <c r="N75" s="74"/>
    </row>
    <row r="76" spans="1:14" s="67" customFormat="1" ht="12.7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4"/>
      <c r="M76" s="74"/>
      <c r="N76" s="74"/>
    </row>
    <row r="77" spans="1:14" s="67" customFormat="1" ht="12.7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  <c r="M77" s="74"/>
      <c r="N77" s="74"/>
    </row>
    <row r="78" spans="1:14" s="67" customFormat="1" ht="12.7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4"/>
      <c r="M78" s="74"/>
      <c r="N78" s="74"/>
    </row>
    <row r="79" spans="1:14" s="67" customFormat="1" ht="12.7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74"/>
    </row>
    <row r="80" spans="1:14" s="67" customFormat="1" ht="12.7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4"/>
      <c r="M80" s="74"/>
      <c r="N80" s="74"/>
    </row>
    <row r="81" spans="1:14" s="67" customFormat="1" ht="12.7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4"/>
      <c r="M81" s="74"/>
      <c r="N81" s="74"/>
    </row>
    <row r="82" spans="1:14" s="67" customFormat="1" ht="12.7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4"/>
      <c r="M82" s="74"/>
      <c r="N82" s="74"/>
    </row>
    <row r="83" spans="1:14" s="67" customFormat="1" ht="12.7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74"/>
      <c r="N83" s="74"/>
    </row>
    <row r="84" spans="1:14" s="67" customFormat="1" ht="12.7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74"/>
      <c r="N84" s="74"/>
    </row>
    <row r="85" spans="1:14" s="67" customFormat="1" ht="12.7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74"/>
      <c r="N85" s="74"/>
    </row>
    <row r="86" spans="1:14" s="67" customFormat="1" ht="12.7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4"/>
      <c r="M86" s="74"/>
      <c r="N86" s="74"/>
    </row>
    <row r="87" spans="1:14" s="67" customFormat="1" ht="12.7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4"/>
      <c r="M87" s="74"/>
      <c r="N87" s="74"/>
    </row>
    <row r="88" spans="1:14" s="67" customFormat="1" ht="12.7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4"/>
      <c r="M88" s="74"/>
      <c r="N88" s="74"/>
    </row>
    <row r="89" spans="1:14" s="67" customFormat="1" ht="12.7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4"/>
      <c r="M89" s="74"/>
      <c r="N89" s="74"/>
    </row>
    <row r="90" spans="1:14" s="67" customFormat="1" ht="12.7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4"/>
      <c r="M90" s="74"/>
      <c r="N90" s="74"/>
    </row>
    <row r="91" spans="1:14" s="67" customFormat="1" ht="12.7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4"/>
      <c r="M91" s="74"/>
      <c r="N91" s="74"/>
    </row>
    <row r="92" spans="1:14" s="67" customFormat="1" ht="12.7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4"/>
      <c r="M92" s="74"/>
      <c r="N92" s="74"/>
    </row>
    <row r="93" spans="1:14" s="67" customFormat="1" ht="12.7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4"/>
      <c r="M93" s="74"/>
      <c r="N93" s="74"/>
    </row>
    <row r="94" spans="1:14" s="67" customFormat="1" ht="12.7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  <c r="M94" s="74"/>
      <c r="N94" s="74"/>
    </row>
    <row r="95" spans="1:14" s="67" customFormat="1" ht="12.7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4"/>
      <c r="M95" s="74"/>
      <c r="N95" s="74"/>
    </row>
    <row r="96" spans="1:14" s="67" customFormat="1" ht="12.7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  <c r="M96" s="74"/>
      <c r="N96" s="74"/>
    </row>
    <row r="97" spans="1:14" s="67" customFormat="1" ht="12.7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4"/>
      <c r="M97" s="74"/>
      <c r="N97" s="74"/>
    </row>
    <row r="98" spans="1:14" s="67" customFormat="1" ht="12.7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4"/>
      <c r="M98" s="74"/>
      <c r="N98" s="74"/>
    </row>
    <row r="99" spans="1:14" s="67" customFormat="1" ht="12.7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4"/>
      <c r="N99" s="74"/>
    </row>
    <row r="100" spans="1:14" s="67" customFormat="1" ht="12.7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4"/>
      <c r="M100" s="74"/>
      <c r="N100" s="74"/>
    </row>
    <row r="101" spans="1:14" s="67" customFormat="1" ht="12.7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4"/>
      <c r="M101" s="74"/>
      <c r="N101" s="74"/>
    </row>
    <row r="102" spans="1:14" s="67" customFormat="1" ht="12.7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M102" s="74"/>
      <c r="N102" s="74"/>
    </row>
    <row r="103" spans="1:14" s="67" customFormat="1" ht="12.7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4"/>
      <c r="M103" s="74"/>
      <c r="N103" s="74"/>
    </row>
    <row r="104" spans="1:14" s="67" customFormat="1" ht="12.7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</row>
    <row r="105" spans="1:14" s="67" customFormat="1" ht="12.7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4"/>
      <c r="M105" s="74"/>
      <c r="N105" s="74"/>
    </row>
    <row r="106" spans="1:14" s="67" customFormat="1" ht="12.7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4"/>
      <c r="M106" s="74"/>
      <c r="N106" s="74"/>
    </row>
    <row r="107" spans="1:14" s="67" customFormat="1" ht="12.7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4"/>
      <c r="M107" s="74"/>
      <c r="N107" s="74"/>
    </row>
    <row r="108" spans="1:14" s="67" customFormat="1" ht="12.7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4"/>
      <c r="M108" s="74"/>
      <c r="N108" s="74"/>
    </row>
    <row r="109" spans="1:14" s="67" customFormat="1" ht="12.7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4"/>
      <c r="M109" s="74"/>
      <c r="N109" s="74"/>
    </row>
    <row r="110" spans="1:14" s="67" customFormat="1" ht="12.7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4"/>
      <c r="M110" s="74"/>
      <c r="N110" s="74"/>
    </row>
    <row r="111" spans="1:14" s="67" customFormat="1" ht="12.7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4"/>
      <c r="M111" s="74"/>
      <c r="N111" s="74"/>
    </row>
    <row r="112" spans="1:14" s="67" customFormat="1" ht="12.7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4"/>
      <c r="M112" s="74"/>
      <c r="N112" s="74"/>
    </row>
    <row r="113" spans="1:14" s="67" customFormat="1" ht="12.7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4"/>
      <c r="M113" s="74"/>
      <c r="N113" s="74"/>
    </row>
    <row r="114" spans="1:14" s="67" customFormat="1" ht="12.7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4"/>
      <c r="M114" s="74"/>
      <c r="N114" s="74"/>
    </row>
    <row r="115" spans="1:14" s="67" customFormat="1" ht="12.7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4"/>
      <c r="M115" s="74"/>
      <c r="N115" s="74"/>
    </row>
    <row r="116" spans="1:14" s="67" customFormat="1" ht="12.7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  <c r="M116" s="74"/>
      <c r="N116" s="74"/>
    </row>
    <row r="117" spans="1:14" s="67" customFormat="1" ht="12.7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4"/>
      <c r="M117" s="74"/>
      <c r="N117" s="74"/>
    </row>
    <row r="118" spans="1:14" s="67" customFormat="1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4"/>
      <c r="M118" s="74"/>
      <c r="N118" s="74"/>
    </row>
    <row r="119" spans="1:14" s="67" customFormat="1" ht="12.7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4"/>
      <c r="M119" s="74"/>
      <c r="N119" s="74"/>
    </row>
    <row r="120" spans="1:14" s="67" customFormat="1" ht="12.7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4"/>
      <c r="M120" s="74"/>
      <c r="N120" s="74"/>
    </row>
  </sheetData>
  <mergeCells count="1">
    <mergeCell ref="A1:I1"/>
  </mergeCells>
  <printOptions horizontalCentered="1"/>
  <pageMargins left="0.2362204724409449" right="0.2362204724409449" top="0.35433070866141736" bottom="0.2755905511811024" header="0.15748031496062992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N105"/>
  <sheetViews>
    <sheetView showGridLines="0" showRowColHeaders="0" showZeros="0" zoomScale="75" zoomScaleNormal="75" workbookViewId="0" topLeftCell="A1">
      <selection activeCell="C13" sqref="C13"/>
    </sheetView>
  </sheetViews>
  <sheetFormatPr defaultColWidth="9.140625" defaultRowHeight="12.75"/>
  <cols>
    <col min="1" max="1" width="23.421875" style="75" customWidth="1"/>
    <col min="2" max="11" width="10.7109375" style="76" customWidth="1"/>
    <col min="12" max="14" width="10.7109375" style="77" customWidth="1"/>
    <col min="15" max="15" width="11.7109375" style="78" customWidth="1"/>
    <col min="16" max="16384" width="9.140625" style="78" customWidth="1"/>
  </cols>
  <sheetData>
    <row r="1" spans="1:14" s="65" customFormat="1" ht="15.75">
      <c r="A1" s="581" t="str">
        <f>CONCATENATE(Adatok!B2,"   ",Adatok!B5)</f>
        <v>Szeretet és Odaadás Alapítvány   1181.Budapest, Kossuth Lajos u.51.</v>
      </c>
      <c r="B1" s="429"/>
      <c r="C1" s="429"/>
      <c r="D1" s="429"/>
      <c r="E1" s="429"/>
      <c r="F1" s="429"/>
      <c r="G1" s="429"/>
      <c r="H1" s="429"/>
      <c r="I1" s="429"/>
      <c r="J1" s="210"/>
      <c r="K1" s="210"/>
      <c r="L1" s="211"/>
      <c r="M1" s="212" t="s">
        <v>161</v>
      </c>
      <c r="N1" s="213"/>
    </row>
    <row r="2" spans="1:14" s="65" customFormat="1" ht="15.75">
      <c r="A2" s="214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211"/>
      <c r="N2" s="211"/>
    </row>
    <row r="3" spans="1:14" s="66" customFormat="1" ht="21">
      <c r="A3" s="215" t="s">
        <v>154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s="65" customFormat="1" ht="21">
      <c r="A4" s="217"/>
      <c r="B4" s="218"/>
      <c r="C4" s="218"/>
      <c r="D4" s="218"/>
      <c r="E4" s="218"/>
      <c r="F4" s="218"/>
      <c r="G4" s="266" t="str">
        <f>Adatok!D16</f>
        <v>2008.01.01-2008.12.31</v>
      </c>
      <c r="H4" s="218"/>
      <c r="I4" s="218"/>
      <c r="J4" s="218"/>
      <c r="K4" s="218"/>
      <c r="L4" s="211"/>
      <c r="M4" s="211"/>
      <c r="N4" s="211"/>
    </row>
    <row r="5" spans="1:14" s="67" customFormat="1" ht="18" customHeight="1" thickBot="1">
      <c r="A5" s="219"/>
      <c r="B5" s="220"/>
      <c r="C5" s="220"/>
      <c r="D5" s="220"/>
      <c r="E5" s="220"/>
      <c r="F5" s="220"/>
      <c r="G5" s="220"/>
      <c r="H5" s="221"/>
      <c r="I5" s="221"/>
      <c r="J5" s="222"/>
      <c r="K5" s="222"/>
      <c r="L5" s="223"/>
      <c r="M5" s="223"/>
      <c r="N5" s="224" t="s">
        <v>2</v>
      </c>
    </row>
    <row r="6" spans="1:14" s="68" customFormat="1" ht="99.75" customHeight="1" thickBot="1" thickTop="1">
      <c r="A6" s="225" t="s">
        <v>116</v>
      </c>
      <c r="B6" s="226" t="s">
        <v>117</v>
      </c>
      <c r="C6" s="226" t="s">
        <v>118</v>
      </c>
      <c r="D6" s="226" t="s">
        <v>119</v>
      </c>
      <c r="E6" s="226" t="s">
        <v>120</v>
      </c>
      <c r="F6" s="226" t="s">
        <v>121</v>
      </c>
      <c r="G6" s="226" t="s">
        <v>122</v>
      </c>
      <c r="H6" s="226" t="s">
        <v>123</v>
      </c>
      <c r="I6" s="226" t="s">
        <v>124</v>
      </c>
      <c r="J6" s="226" t="s">
        <v>125</v>
      </c>
      <c r="K6" s="226" t="s">
        <v>126</v>
      </c>
      <c r="L6" s="226" t="s">
        <v>127</v>
      </c>
      <c r="M6" s="226" t="s">
        <v>128</v>
      </c>
      <c r="N6" s="227" t="s">
        <v>129</v>
      </c>
    </row>
    <row r="7" spans="1:14" s="67" customFormat="1" ht="17.25" thickBot="1" thickTop="1">
      <c r="A7" s="228" t="s">
        <v>25</v>
      </c>
      <c r="B7" s="229">
        <v>0</v>
      </c>
      <c r="C7" s="229">
        <v>0</v>
      </c>
      <c r="D7" s="229">
        <v>0</v>
      </c>
      <c r="E7" s="229">
        <v>0</v>
      </c>
      <c r="F7" s="229">
        <v>0</v>
      </c>
      <c r="G7" s="229" t="s">
        <v>25</v>
      </c>
      <c r="H7" s="229">
        <v>0</v>
      </c>
      <c r="I7" s="229">
        <v>0</v>
      </c>
      <c r="J7" s="229">
        <v>0</v>
      </c>
      <c r="K7" s="229">
        <v>0</v>
      </c>
      <c r="L7" s="229">
        <v>0</v>
      </c>
      <c r="M7" s="230" t="s">
        <v>25</v>
      </c>
      <c r="N7" s="231" t="s">
        <v>25</v>
      </c>
    </row>
    <row r="8" spans="1:14" s="67" customFormat="1" ht="24.75" customHeight="1">
      <c r="A8" s="232" t="s">
        <v>156</v>
      </c>
      <c r="B8" s="261">
        <v>0</v>
      </c>
      <c r="C8" s="261"/>
      <c r="D8" s="261"/>
      <c r="E8" s="261"/>
      <c r="F8" s="261">
        <v>0</v>
      </c>
      <c r="G8" s="233">
        <f aca="true" t="shared" si="0" ref="G8:G13">SUM(B8:F8)</f>
        <v>0</v>
      </c>
      <c r="H8" s="261">
        <v>0</v>
      </c>
      <c r="I8" s="261"/>
      <c r="J8" s="261"/>
      <c r="K8" s="261"/>
      <c r="L8" s="261"/>
      <c r="M8" s="234">
        <f aca="true" t="shared" si="1" ref="M8:M13">SUM(H8:L8)</f>
        <v>0</v>
      </c>
      <c r="N8" s="235">
        <f aca="true" t="shared" si="2" ref="N8:N13">SUM(G8+M8)</f>
        <v>0</v>
      </c>
    </row>
    <row r="9" spans="1:14" s="67" customFormat="1" ht="24.75" customHeight="1">
      <c r="A9" s="236" t="s">
        <v>160</v>
      </c>
      <c r="B9" s="262"/>
      <c r="C9" s="262">
        <v>0</v>
      </c>
      <c r="D9" s="262"/>
      <c r="E9" s="262"/>
      <c r="F9" s="262"/>
      <c r="G9" s="237">
        <f t="shared" si="0"/>
        <v>0</v>
      </c>
      <c r="H9" s="262"/>
      <c r="I9" s="262">
        <v>0</v>
      </c>
      <c r="J9" s="262"/>
      <c r="K9" s="262"/>
      <c r="L9" s="262"/>
      <c r="M9" s="237">
        <f t="shared" si="1"/>
        <v>0</v>
      </c>
      <c r="N9" s="238">
        <f t="shared" si="2"/>
        <v>0</v>
      </c>
    </row>
    <row r="10" spans="1:14" s="67" customFormat="1" ht="24.75" customHeight="1">
      <c r="A10" s="236" t="s">
        <v>155</v>
      </c>
      <c r="B10" s="262"/>
      <c r="C10" s="262"/>
      <c r="D10" s="262">
        <v>0</v>
      </c>
      <c r="E10" s="262"/>
      <c r="F10" s="262"/>
      <c r="G10" s="237">
        <f t="shared" si="0"/>
        <v>0</v>
      </c>
      <c r="H10" s="262"/>
      <c r="I10" s="262"/>
      <c r="J10" s="262">
        <v>0</v>
      </c>
      <c r="K10" s="262"/>
      <c r="L10" s="262"/>
      <c r="M10" s="237">
        <f t="shared" si="1"/>
        <v>0</v>
      </c>
      <c r="N10" s="238">
        <f t="shared" si="2"/>
        <v>0</v>
      </c>
    </row>
    <row r="11" spans="1:14" s="67" customFormat="1" ht="24.75" customHeight="1">
      <c r="A11" s="239" t="s">
        <v>25</v>
      </c>
      <c r="B11" s="262"/>
      <c r="C11" s="262"/>
      <c r="D11" s="262"/>
      <c r="E11" s="262"/>
      <c r="F11" s="262">
        <v>0</v>
      </c>
      <c r="G11" s="237">
        <f t="shared" si="0"/>
        <v>0</v>
      </c>
      <c r="H11" s="262"/>
      <c r="I11" s="262"/>
      <c r="J11" s="262"/>
      <c r="K11" s="262"/>
      <c r="L11" s="262">
        <v>0</v>
      </c>
      <c r="M11" s="237">
        <f t="shared" si="1"/>
        <v>0</v>
      </c>
      <c r="N11" s="238">
        <f t="shared" si="2"/>
        <v>0</v>
      </c>
    </row>
    <row r="12" spans="1:14" s="67" customFormat="1" ht="24.75" customHeight="1" thickBot="1">
      <c r="A12" s="240" t="s">
        <v>25</v>
      </c>
      <c r="B12" s="262"/>
      <c r="C12" s="262"/>
      <c r="D12" s="262"/>
      <c r="E12" s="262"/>
      <c r="F12" s="262"/>
      <c r="G12" s="241">
        <f t="shared" si="0"/>
        <v>0</v>
      </c>
      <c r="H12" s="262"/>
      <c r="I12" s="262"/>
      <c r="J12" s="262"/>
      <c r="K12" s="262"/>
      <c r="L12" s="262"/>
      <c r="M12" s="242">
        <f t="shared" si="1"/>
        <v>0</v>
      </c>
      <c r="N12" s="243">
        <f t="shared" si="2"/>
        <v>0</v>
      </c>
    </row>
    <row r="13" spans="1:14" s="67" customFormat="1" ht="24.75" customHeight="1" thickBot="1">
      <c r="A13" s="244" t="s">
        <v>157</v>
      </c>
      <c r="B13" s="245">
        <f>SUM(B8:B12)</f>
        <v>0</v>
      </c>
      <c r="C13" s="245">
        <f>SUM(C8:C12)</f>
        <v>0</v>
      </c>
      <c r="D13" s="245">
        <f>SUM(D8:D12)</f>
        <v>0</v>
      </c>
      <c r="E13" s="245">
        <f>SUM(E8:E12)</f>
        <v>0</v>
      </c>
      <c r="F13" s="245">
        <f>SUM(F8:F12)</f>
        <v>0</v>
      </c>
      <c r="G13" s="245">
        <f t="shared" si="0"/>
        <v>0</v>
      </c>
      <c r="H13" s="245">
        <f>SUM(H8:H12)</f>
        <v>0</v>
      </c>
      <c r="I13" s="245">
        <f>SUM(I8:I12)</f>
        <v>0</v>
      </c>
      <c r="J13" s="245">
        <f>SUM(J8:J12)</f>
        <v>0</v>
      </c>
      <c r="K13" s="245">
        <f>SUM(K8:K12)</f>
        <v>0</v>
      </c>
      <c r="L13" s="245">
        <f>SUM(L8:L12)</f>
        <v>0</v>
      </c>
      <c r="M13" s="246">
        <f t="shared" si="1"/>
        <v>0</v>
      </c>
      <c r="N13" s="247">
        <f t="shared" si="2"/>
        <v>0</v>
      </c>
    </row>
    <row r="14" spans="1:14" s="67" customFormat="1" ht="16.5" thickBot="1">
      <c r="A14" s="248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50"/>
    </row>
    <row r="15" spans="1:14" s="67" customFormat="1" ht="24.75" customHeight="1" thickBot="1">
      <c r="A15" s="252" t="s">
        <v>158</v>
      </c>
      <c r="B15" s="253">
        <v>0</v>
      </c>
      <c r="C15" s="253">
        <v>0</v>
      </c>
      <c r="D15" s="253">
        <v>0</v>
      </c>
      <c r="E15" s="253">
        <v>0</v>
      </c>
      <c r="F15" s="253">
        <v>0</v>
      </c>
      <c r="G15" s="245">
        <f>SUM(B15:F15)</f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f>SUM(H15:L15)</f>
        <v>0</v>
      </c>
      <c r="N15" s="259">
        <f>SUM(G15+M15)</f>
        <v>0</v>
      </c>
    </row>
    <row r="16" spans="1:14" s="67" customFormat="1" ht="16.5" thickBot="1">
      <c r="A16" s="254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50"/>
    </row>
    <row r="17" spans="1:14" s="67" customFormat="1" ht="24.75" customHeight="1" thickBot="1" thickTop="1">
      <c r="A17" s="255" t="s">
        <v>159</v>
      </c>
      <c r="B17" s="256">
        <f aca="true" t="shared" si="3" ref="B17:M17">B13+B15</f>
        <v>0</v>
      </c>
      <c r="C17" s="256">
        <f t="shared" si="3"/>
        <v>0</v>
      </c>
      <c r="D17" s="256">
        <f t="shared" si="3"/>
        <v>0</v>
      </c>
      <c r="E17" s="256">
        <f t="shared" si="3"/>
        <v>0</v>
      </c>
      <c r="F17" s="256">
        <f t="shared" si="3"/>
        <v>0</v>
      </c>
      <c r="G17" s="256">
        <f t="shared" si="3"/>
        <v>0</v>
      </c>
      <c r="H17" s="256">
        <f t="shared" si="3"/>
        <v>0</v>
      </c>
      <c r="I17" s="256">
        <f t="shared" si="3"/>
        <v>0</v>
      </c>
      <c r="J17" s="256">
        <f t="shared" si="3"/>
        <v>0</v>
      </c>
      <c r="K17" s="256">
        <f t="shared" si="3"/>
        <v>0</v>
      </c>
      <c r="L17" s="256">
        <f t="shared" si="3"/>
        <v>0</v>
      </c>
      <c r="M17" s="256">
        <f t="shared" si="3"/>
        <v>0</v>
      </c>
      <c r="N17" s="257">
        <f>SUM(G17+M17)</f>
        <v>0</v>
      </c>
    </row>
    <row r="18" spans="1:14" s="67" customFormat="1" ht="16.5" thickTop="1">
      <c r="A18" s="8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79"/>
    </row>
    <row r="19" spans="1:14" s="67" customFormat="1" ht="12.7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</row>
    <row r="20" spans="1:14" s="67" customFormat="1" ht="12.7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74"/>
      <c r="N20" s="74"/>
    </row>
    <row r="21" spans="1:14" s="67" customFormat="1" ht="12.7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  <c r="M21" s="74"/>
      <c r="N21" s="74"/>
    </row>
    <row r="22" spans="1:14" s="67" customFormat="1" ht="12.7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74"/>
      <c r="N22" s="74"/>
    </row>
    <row r="23" spans="1:14" s="67" customFormat="1" ht="12.7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74"/>
      <c r="N23" s="74"/>
    </row>
    <row r="24" spans="1:14" s="67" customFormat="1" ht="12.7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4"/>
      <c r="N24" s="74"/>
    </row>
    <row r="25" spans="1:14" s="67" customFormat="1" ht="12.7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4"/>
      <c r="N25" s="74"/>
    </row>
    <row r="26" spans="1:14" s="67" customFormat="1" ht="12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</row>
    <row r="27" spans="1:14" s="67" customFormat="1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74"/>
      <c r="N27" s="74"/>
    </row>
    <row r="28" spans="1:14" s="67" customFormat="1" ht="12.7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  <c r="M28" s="74"/>
      <c r="N28" s="74"/>
    </row>
    <row r="29" spans="1:14" s="67" customFormat="1" ht="12.7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74"/>
      <c r="N29" s="74"/>
    </row>
    <row r="30" spans="1:14" s="67" customFormat="1" ht="12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</row>
    <row r="31" spans="1:14" s="67" customFormat="1" ht="12.7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74"/>
      <c r="N31" s="74"/>
    </row>
    <row r="32" spans="1:14" s="67" customFormat="1" ht="12.7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4"/>
      <c r="N32" s="74"/>
    </row>
    <row r="33" spans="1:14" s="67" customFormat="1" ht="12.7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4"/>
      <c r="N33" s="74"/>
    </row>
    <row r="34" spans="1:14" s="67" customFormat="1" ht="12.7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  <c r="N34" s="74"/>
    </row>
    <row r="35" spans="1:14" s="67" customFormat="1" ht="12.7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4"/>
      <c r="N35" s="74"/>
    </row>
    <row r="36" spans="1:14" s="67" customFormat="1" ht="12.7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4"/>
    </row>
    <row r="37" spans="1:14" s="67" customFormat="1" ht="12.7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4"/>
      <c r="N37" s="74"/>
    </row>
    <row r="38" spans="1:14" s="67" customFormat="1" ht="12.7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</row>
    <row r="39" spans="1:14" s="67" customFormat="1" ht="12.7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</row>
    <row r="40" spans="1:14" s="67" customFormat="1" ht="12.7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</row>
    <row r="41" spans="1:14" s="67" customFormat="1" ht="12.7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4"/>
      <c r="N41" s="74"/>
    </row>
    <row r="42" spans="1:14" s="67" customFormat="1" ht="12.7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</row>
    <row r="43" spans="1:14" s="67" customFormat="1" ht="12.7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</row>
    <row r="44" spans="1:14" s="67" customFormat="1" ht="12.75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74"/>
      <c r="N44" s="74"/>
    </row>
    <row r="45" spans="1:14" s="67" customFormat="1" ht="12.7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4"/>
      <c r="N45" s="74"/>
    </row>
    <row r="46" spans="1:14" s="67" customFormat="1" ht="12.75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4"/>
      <c r="N46" s="74"/>
    </row>
    <row r="47" spans="1:14" s="67" customFormat="1" ht="12.75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4"/>
      <c r="N47" s="74"/>
    </row>
    <row r="48" spans="1:14" s="67" customFormat="1" ht="12.7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74"/>
    </row>
    <row r="49" spans="1:14" s="67" customFormat="1" ht="12.7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4"/>
      <c r="N49" s="74"/>
    </row>
    <row r="50" spans="1:14" s="67" customFormat="1" ht="12.7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4"/>
      <c r="N50" s="74"/>
    </row>
    <row r="51" spans="1:14" s="67" customFormat="1" ht="12.7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  <c r="M51" s="74"/>
      <c r="N51" s="74"/>
    </row>
    <row r="52" spans="1:14" s="67" customFormat="1" ht="12.7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74"/>
      <c r="N52" s="74"/>
    </row>
    <row r="53" spans="1:14" s="6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4"/>
      <c r="N53" s="74"/>
    </row>
    <row r="54" spans="1:14" s="67" customFormat="1" ht="12.7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4"/>
      <c r="N54" s="74"/>
    </row>
    <row r="55" spans="1:14" s="6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</row>
    <row r="56" spans="1:14" s="67" customFormat="1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</row>
    <row r="57" spans="1:14" s="67" customFormat="1" ht="12.7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4"/>
      <c r="M57" s="74"/>
      <c r="N57" s="74"/>
    </row>
    <row r="58" spans="1:14" s="67" customFormat="1" ht="12.7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4"/>
      <c r="M58" s="74"/>
      <c r="N58" s="74"/>
    </row>
    <row r="59" spans="1:14" s="67" customFormat="1" ht="12.7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4"/>
      <c r="M59" s="74"/>
      <c r="N59" s="74"/>
    </row>
    <row r="60" spans="1:14" s="67" customFormat="1" ht="12.7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4"/>
    </row>
    <row r="61" spans="1:14" s="67" customFormat="1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4"/>
      <c r="N61" s="74"/>
    </row>
    <row r="62" spans="1:14" s="67" customFormat="1" ht="12.7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4"/>
      <c r="M62" s="74"/>
      <c r="N62" s="74"/>
    </row>
    <row r="63" spans="1:14" s="67" customFormat="1" ht="12.7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4"/>
      <c r="M63" s="74"/>
      <c r="N63" s="74"/>
    </row>
    <row r="64" spans="1:14" s="67" customFormat="1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4"/>
      <c r="M64" s="74"/>
      <c r="N64" s="74"/>
    </row>
    <row r="65" spans="1:14" s="67" customFormat="1" ht="12.7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74"/>
      <c r="N65" s="74"/>
    </row>
    <row r="66" spans="1:14" s="67" customFormat="1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4"/>
      <c r="M66" s="74"/>
      <c r="N66" s="74"/>
    </row>
    <row r="67" spans="1:14" s="67" customFormat="1" ht="12.7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4"/>
      <c r="M67" s="74"/>
      <c r="N67" s="74"/>
    </row>
    <row r="68" spans="1:14" s="67" customFormat="1" ht="12.7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74"/>
      <c r="N68" s="74"/>
    </row>
    <row r="69" spans="1:14" s="67" customFormat="1" ht="12.7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4"/>
      <c r="M69" s="74"/>
      <c r="N69" s="74"/>
    </row>
    <row r="70" spans="1:14" s="67" customFormat="1" ht="12.7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/>
      <c r="M70" s="74"/>
      <c r="N70" s="74"/>
    </row>
    <row r="71" spans="1:14" s="67" customFormat="1" ht="12.7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74"/>
      <c r="N71" s="74"/>
    </row>
    <row r="72" spans="1:14" s="67" customFormat="1" ht="12.7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</row>
    <row r="73" spans="1:14" s="67" customFormat="1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  <c r="M73" s="74"/>
      <c r="N73" s="74"/>
    </row>
    <row r="74" spans="1:14" s="67" customFormat="1" ht="12.7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  <c r="N74" s="74"/>
    </row>
    <row r="75" spans="1:14" s="67" customFormat="1" ht="12.7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4"/>
      <c r="M75" s="74"/>
      <c r="N75" s="74"/>
    </row>
    <row r="76" spans="1:14" s="67" customFormat="1" ht="12.7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4"/>
      <c r="M76" s="74"/>
      <c r="N76" s="74"/>
    </row>
    <row r="77" spans="1:14" s="67" customFormat="1" ht="12.7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  <c r="M77" s="74"/>
      <c r="N77" s="74"/>
    </row>
    <row r="78" spans="1:14" s="67" customFormat="1" ht="12.7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4"/>
      <c r="M78" s="74"/>
      <c r="N78" s="74"/>
    </row>
    <row r="79" spans="1:14" s="67" customFormat="1" ht="12.7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74"/>
    </row>
    <row r="80" spans="1:14" s="67" customFormat="1" ht="12.7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4"/>
      <c r="M80" s="74"/>
      <c r="N80" s="74"/>
    </row>
    <row r="81" spans="1:14" s="67" customFormat="1" ht="12.7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4"/>
      <c r="M81" s="74"/>
      <c r="N81" s="74"/>
    </row>
    <row r="82" spans="1:14" s="67" customFormat="1" ht="12.7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4"/>
      <c r="M82" s="74"/>
      <c r="N82" s="74"/>
    </row>
    <row r="83" spans="1:14" s="67" customFormat="1" ht="12.7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74"/>
      <c r="N83" s="74"/>
    </row>
    <row r="84" spans="1:14" s="67" customFormat="1" ht="12.7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74"/>
      <c r="N84" s="74"/>
    </row>
    <row r="85" spans="1:14" s="67" customFormat="1" ht="12.7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74"/>
      <c r="N85" s="74"/>
    </row>
    <row r="86" spans="1:14" s="67" customFormat="1" ht="12.7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4"/>
      <c r="M86" s="74"/>
      <c r="N86" s="74"/>
    </row>
    <row r="87" spans="1:14" s="67" customFormat="1" ht="12.7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4"/>
      <c r="M87" s="74"/>
      <c r="N87" s="74"/>
    </row>
    <row r="88" spans="1:14" s="67" customFormat="1" ht="12.7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4"/>
      <c r="M88" s="74"/>
      <c r="N88" s="74"/>
    </row>
    <row r="89" spans="1:14" s="67" customFormat="1" ht="12.7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4"/>
      <c r="M89" s="74"/>
      <c r="N89" s="74"/>
    </row>
    <row r="90" spans="1:14" s="67" customFormat="1" ht="12.7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4"/>
      <c r="M90" s="74"/>
      <c r="N90" s="74"/>
    </row>
    <row r="91" spans="1:14" s="67" customFormat="1" ht="12.7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4"/>
      <c r="M91" s="74"/>
      <c r="N91" s="74"/>
    </row>
    <row r="92" spans="1:14" s="67" customFormat="1" ht="12.7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4"/>
      <c r="M92" s="74"/>
      <c r="N92" s="74"/>
    </row>
    <row r="93" spans="1:14" s="67" customFormat="1" ht="12.7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4"/>
      <c r="M93" s="74"/>
      <c r="N93" s="74"/>
    </row>
    <row r="94" spans="1:14" s="67" customFormat="1" ht="12.7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  <c r="M94" s="74"/>
      <c r="N94" s="74"/>
    </row>
    <row r="95" spans="1:14" s="67" customFormat="1" ht="12.7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4"/>
      <c r="M95" s="74"/>
      <c r="N95" s="74"/>
    </row>
    <row r="96" spans="1:14" s="67" customFormat="1" ht="12.7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  <c r="M96" s="74"/>
      <c r="N96" s="74"/>
    </row>
    <row r="97" spans="1:14" s="67" customFormat="1" ht="12.7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4"/>
      <c r="M97" s="74"/>
      <c r="N97" s="74"/>
    </row>
    <row r="98" spans="1:14" s="67" customFormat="1" ht="12.7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4"/>
      <c r="M98" s="74"/>
      <c r="N98" s="74"/>
    </row>
    <row r="99" spans="1:14" s="67" customFormat="1" ht="12.7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4"/>
      <c r="N99" s="74"/>
    </row>
    <row r="100" spans="1:14" s="67" customFormat="1" ht="12.7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4"/>
      <c r="M100" s="74"/>
      <c r="N100" s="74"/>
    </row>
    <row r="101" spans="1:14" s="67" customFormat="1" ht="12.7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4"/>
      <c r="M101" s="74"/>
      <c r="N101" s="74"/>
    </row>
    <row r="102" spans="1:14" s="67" customFormat="1" ht="12.7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M102" s="74"/>
      <c r="N102" s="74"/>
    </row>
    <row r="103" spans="1:14" s="67" customFormat="1" ht="12.7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4"/>
      <c r="M103" s="74"/>
      <c r="N103" s="74"/>
    </row>
    <row r="104" spans="1:14" s="67" customFormat="1" ht="12.7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</row>
    <row r="105" spans="1:14" s="67" customFormat="1" ht="12.7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4"/>
      <c r="M105" s="74"/>
      <c r="N105" s="74"/>
    </row>
  </sheetData>
  <sheetProtection sheet="1" objects="1" scenarios="1"/>
  <mergeCells count="1">
    <mergeCell ref="A1:I1"/>
  </mergeCells>
  <printOptions horizontalCentered="1"/>
  <pageMargins left="0.2362204724409449" right="0.2362204724409449" top="0.35433070866141736" bottom="0.2755905511811024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Egzatik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Egyszerűsített éves beszámoló</dc:title>
  <dc:subject>Vállalkozások részére</dc:subject>
  <dc:creator>Zatik László</dc:creator>
  <cp:keywords/>
  <dc:description>Eredménykimutatás: összköltség
Mérleg:  A</dc:description>
  <cp:lastModifiedBy>Berkes Jutka</cp:lastModifiedBy>
  <cp:lastPrinted>2009-03-30T13:15:04Z</cp:lastPrinted>
  <dcterms:created xsi:type="dcterms:W3CDTF">2000-07-19T12:06:45Z</dcterms:created>
  <dcterms:modified xsi:type="dcterms:W3CDTF">2009-03-30T13:15:10Z</dcterms:modified>
  <cp:category/>
  <cp:version/>
  <cp:contentType/>
  <cp:contentStatus/>
</cp:coreProperties>
</file>